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<sst xmlns="http://schemas.openxmlformats.org/spreadsheetml/2006/main" count="103" uniqueCount="50">
  <si>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</si>
  <si>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</si>
  <si>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</si>
  <si>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</si>
  <si>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</si>
  <si>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</si>
  <si>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</si>
  <si>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</si>
  <si>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</si>
  <si>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</si>
  <si>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</si>
  <si>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</si>
  <si>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</si>
  <si>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</si>
  <si>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</si>
  <si>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</si>
  <si>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</si>
  <si>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</si>
  <si>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</si>
  <si>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</si>
  <si>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</si>
  <si>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</si>
  <si>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</si>
  <si>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</si>
  <si>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</si>
  <si>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</si>
  <si>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</si>
  <si>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</si>
  <si>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</si>
  <si>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</si>
  <si>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</si>
  <si>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</si>
  <si>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</si>
  <si>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</si>
  <si>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</si>
  <si>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</si>
  <si>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</si>
  <si>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</si>
  <si>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</si>
  <si>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</si>
  <si>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</si>
  <si>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</si>
  <si>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</si>
  <si>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</si>
  <si>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</si>
  <si>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</si>
  <si>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a)Kitchen counter cabinets of 3300mm or as per site dimensions length x600mm or as per site dimensions depth and height 600mm or as per site dimensions
b)Kitchen counter cabinet 1400mm  or as per site dimensions length x600mm or as per site dimensions depth and height 600mm or as per site dimensions
c)Overhead unit 1800mm length x300mm depthx600mm height
d)Overhead unit 1400mm or as per site dimensions length x300mm depthx600mm height</t>
  </si>
  <si>
    <t>Per kitchen unit</t>
  </si>
  <si>
    <t>Name of Work: Providing kitchen cupboards and overhead cabinets for Residential D2 Block at IISER Campus, Thiruvananthapuram</t>
  </si>
  <si>
    <t>Providing and fixing box type kitchen cupboards with single horizontal partition and verticals at 60cm c/c or nearer size suitable to site condition/drawing using 19mm thick BWP grade marine plywood of approved make(Greenply, Kitply, Century or equivalent) with shutters 18mm thick exterior grade MDF of  approved make (Century,Green or equivalent) hung on approved make autoclosers. Back side shall be fixed with 12mm thick BWP grade marine plywood. Accessories with  17 inch sheet cutlery, 17 inch plate wire basket  and 8 inch bottle rack of approved make(EBCO or equivalent) etc. Inside shall be painted with two  coats of  enamel paint of approved quality and colour  to an even shade over a coat of wood primer and putty. Outer surfaces and shutters shall be painted with two coats of DUCO paint with suitable primer (spray painting) over putty finish, complete including cost of all materials and labour. All work shall be completed as per specifications, drawings, as per site conditions and as directed by IISER Engineers.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</si>
</sst>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19" xfId="0" applyFont="1" applyFill="1" applyBorder="1" applyAlignment="1">
      <alignment horizontal="center" vertical="center"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7"/>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78"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6" t="str">
        <f>B2&amp;" BoQ"</f>
        <v>Item Rate BoQ</v>
      </c>
      <c r="B1" s="86"/>
      <c r="C1" s="86"/>
      <c r="D1" s="86"/>
      <c r="E1" s="86"/>
      <c r="F1" s="86"/>
      <c r="G1" s="86"/>
      <c r="H1" s="86"/>
      <c r="I1" s="86"/>
      <c r="J1" s="86"/>
      <c r="K1" s="86"/>
      <c r="L1" s="86"/>
      <c r="O1" s="6"/>
      <c r="P1" s="6"/>
      <c r="Q1" s="7"/>
      <c r="IA1" s="8"/>
      <c r="IB1" s="8"/>
      <c r="IC1" s="8"/>
      <c r="ID1" s="8"/>
      <c r="IE1" s="8"/>
      <c r="IF1" s="7"/>
      <c r="IG1" s="7"/>
      <c r="IH1" s="7"/>
      <c r="II1" s="7"/>
    </row>
    <row r="2" spans="1:239" s="5" customFormat="1" ht="25.5" customHeight="1" hidden="1">
      <c r="A2" s="9" t="s">
        <v>0</v>
      </c>
      <c r="B2" s="9" t="s">
        <v>1</v>
      </c>
      <c r="C2" s="10" t="s">
        <v>2</v>
      </c>
      <c r="D2" s="74" t="s">
        <v>3</v>
      </c>
      <c r="E2" s="9" t="s">
        <v>4</v>
      </c>
      <c r="J2" s="11"/>
      <c r="K2" s="11"/>
      <c r="L2" s="11"/>
      <c r="O2" s="6"/>
      <c r="P2" s="6"/>
      <c r="Q2" s="7"/>
      <c r="IA2" s="8"/>
      <c r="IB2" s="8"/>
      <c r="IC2" s="8"/>
      <c r="ID2" s="8"/>
      <c r="IE2" s="8"/>
    </row>
    <row r="3" spans="1:243" s="5" customFormat="1" ht="30" customHeight="1" hidden="1">
      <c r="A3" s="5" t="s">
        <v>5</v>
      </c>
      <c r="C3" s="5" t="s">
        <v>6</v>
      </c>
      <c r="D3" s="75"/>
      <c r="IA3" s="8"/>
      <c r="IB3" s="8"/>
      <c r="IC3" s="8"/>
      <c r="ID3" s="8"/>
      <c r="IE3" s="8"/>
      <c r="IF3" s="7"/>
      <c r="IG3" s="7"/>
      <c r="IH3" s="7"/>
      <c r="II3" s="7"/>
    </row>
    <row r="4" spans="1:243" s="12" customFormat="1" ht="30.75" customHeight="1">
      <c r="A4" s="87" t="s">
        <v>43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A4" s="13"/>
      <c r="IB4" s="13"/>
      <c r="IC4" s="13"/>
      <c r="ID4" s="13"/>
      <c r="IE4" s="13"/>
      <c r="IF4" s="14"/>
      <c r="IG4" s="14"/>
      <c r="IH4" s="14"/>
      <c r="II4" s="14"/>
    </row>
    <row r="5" spans="1:243" s="12" customFormat="1" ht="30.75" customHeight="1">
      <c r="A5" s="87" t="s">
        <v>48</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A5" s="13"/>
      <c r="IB5" s="13"/>
      <c r="IC5" s="13"/>
      <c r="ID5" s="13"/>
      <c r="IE5" s="13"/>
      <c r="IF5" s="14"/>
      <c r="IG5" s="14"/>
      <c r="IH5" s="14"/>
      <c r="II5" s="14"/>
    </row>
    <row r="6" spans="1:243" s="12" customFormat="1" ht="30.75" customHeight="1">
      <c r="A6" s="87" t="s">
        <v>44</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A6" s="13"/>
      <c r="IB6" s="13"/>
      <c r="IC6" s="13"/>
      <c r="ID6" s="13"/>
      <c r="IE6" s="13"/>
      <c r="IF6" s="14"/>
      <c r="IG6" s="14"/>
      <c r="IH6" s="14"/>
      <c r="II6" s="14"/>
    </row>
    <row r="7" spans="1:243" s="12"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A7" s="13"/>
      <c r="IB7" s="13"/>
      <c r="IC7" s="13"/>
      <c r="ID7" s="13"/>
      <c r="IE7" s="13"/>
      <c r="IF7" s="14"/>
      <c r="IG7" s="14"/>
      <c r="IH7" s="14"/>
      <c r="II7" s="14"/>
    </row>
    <row r="8" spans="1:243" s="16" customFormat="1" ht="76.5" customHeight="1">
      <c r="A8" s="15" t="s">
        <v>40</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A8" s="17"/>
      <c r="IB8" s="17"/>
      <c r="IC8" s="17"/>
      <c r="ID8" s="17"/>
      <c r="IE8" s="17"/>
      <c r="IF8" s="18"/>
      <c r="IG8" s="18"/>
      <c r="IH8" s="18"/>
      <c r="II8" s="18"/>
    </row>
    <row r="9" spans="1:243" s="19" customFormat="1" ht="61.5" customHeight="1">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A9" s="20"/>
      <c r="IB9" s="20"/>
      <c r="IC9" s="20"/>
      <c r="ID9" s="20"/>
      <c r="IE9" s="20"/>
      <c r="IF9" s="21"/>
      <c r="IG9" s="21"/>
      <c r="IH9" s="21"/>
      <c r="II9" s="21"/>
    </row>
    <row r="10" spans="1:243" s="23" customFormat="1" ht="18.75" customHeight="1">
      <c r="A10" s="22" t="s">
        <v>9</v>
      </c>
      <c r="B10" s="22" t="s">
        <v>10</v>
      </c>
      <c r="C10" s="22" t="s">
        <v>10</v>
      </c>
      <c r="D10" s="40"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40" t="s">
        <v>18</v>
      </c>
      <c r="E11" s="22" t="s">
        <v>19</v>
      </c>
      <c r="F11" s="22" t="s">
        <v>41</v>
      </c>
      <c r="G11" s="22"/>
      <c r="H11" s="22"/>
      <c r="I11" s="22" t="s">
        <v>20</v>
      </c>
      <c r="J11" s="22" t="s">
        <v>21</v>
      </c>
      <c r="K11" s="22" t="s">
        <v>22</v>
      </c>
      <c r="L11" s="22" t="s">
        <v>23</v>
      </c>
      <c r="M11" s="67"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4"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4" customFormat="1" ht="299.25">
      <c r="A13" s="81">
        <v>1</v>
      </c>
      <c r="B13" s="79" t="s">
        <v>49</v>
      </c>
      <c r="C13" s="80"/>
      <c r="D13" s="65"/>
      <c r="E13" s="66"/>
      <c r="F13" s="28"/>
      <c r="G13" s="37"/>
      <c r="H13" s="29"/>
      <c r="I13" s="30"/>
      <c r="J13" s="31"/>
      <c r="K13" s="32"/>
      <c r="L13" s="32"/>
      <c r="M13" s="66"/>
      <c r="N13" s="38"/>
      <c r="O13" s="38"/>
      <c r="P13" s="39"/>
      <c r="Q13" s="38"/>
      <c r="R13" s="38"/>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70"/>
      <c r="BB13" s="70"/>
      <c r="BC13" s="68"/>
      <c r="IA13" s="35">
        <v>1</v>
      </c>
      <c r="IB13" s="63" t="s">
        <v>49</v>
      </c>
      <c r="IC13" s="35"/>
      <c r="ID13" s="35"/>
      <c r="IE13" s="35"/>
      <c r="IF13" s="36"/>
      <c r="IG13" s="36"/>
      <c r="IH13" s="36"/>
      <c r="II13" s="36"/>
    </row>
    <row r="14" spans="1:243" s="34" customFormat="1" ht="157.5">
      <c r="A14" s="69">
        <v>1.1</v>
      </c>
      <c r="B14" s="79" t="s">
        <v>46</v>
      </c>
      <c r="C14" s="80"/>
      <c r="D14" s="65">
        <v>16</v>
      </c>
      <c r="E14" s="83" t="s">
        <v>47</v>
      </c>
      <c r="F14" s="28">
        <v>97500</v>
      </c>
      <c r="G14" s="37"/>
      <c r="H14" s="37"/>
      <c r="I14" s="30" t="s">
        <v>33</v>
      </c>
      <c r="J14" s="31">
        <f>IF(I14="Less(-)",-1,1)</f>
        <v>1</v>
      </c>
      <c r="K14" s="32" t="s">
        <v>34</v>
      </c>
      <c r="L14" s="32" t="s">
        <v>4</v>
      </c>
      <c r="M14" s="82"/>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70">
        <f>total_amount_ba($B$2,$D$2,D14,F14,J14,K14,M14)</f>
        <v>0</v>
      </c>
      <c r="BB14" s="70">
        <f>BA14+SUM(N14:AZ14)</f>
        <v>0</v>
      </c>
      <c r="BC14" s="68" t="str">
        <f>SpellNumber(L14,BB14)</f>
        <v>INR Zero Only</v>
      </c>
      <c r="IA14" s="35">
        <v>1.1</v>
      </c>
      <c r="IB14" s="63" t="s">
        <v>46</v>
      </c>
      <c r="IC14" s="35"/>
      <c r="ID14" s="35">
        <v>16</v>
      </c>
      <c r="IE14" s="35" t="s">
        <v>47</v>
      </c>
      <c r="IF14" s="36"/>
      <c r="IG14" s="36"/>
      <c r="IH14" s="36"/>
      <c r="II14" s="36"/>
    </row>
    <row r="15" spans="1:243" s="34" customFormat="1" ht="33" customHeight="1">
      <c r="A15" s="73" t="s">
        <v>35</v>
      </c>
      <c r="B15" s="72"/>
      <c r="C15" s="43"/>
      <c r="D15" s="76"/>
      <c r="E15" s="44"/>
      <c r="F15" s="44"/>
      <c r="G15" s="44"/>
      <c r="H15" s="45"/>
      <c r="I15" s="45"/>
      <c r="J15" s="45"/>
      <c r="K15" s="45"/>
      <c r="L15" s="46"/>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71">
        <f>SUM(BA14:BA14)</f>
        <v>0</v>
      </c>
      <c r="BB15" s="71">
        <f>SUM(BB14:BB14)</f>
        <v>0</v>
      </c>
      <c r="BC15" s="68" t="str">
        <f>SpellNumber($E$2,BA15)</f>
        <v>INR Zero Only</v>
      </c>
      <c r="IA15" s="35"/>
      <c r="IB15" s="35"/>
      <c r="IC15" s="35"/>
      <c r="ID15" s="35"/>
      <c r="IE15" s="35"/>
      <c r="IF15" s="36"/>
      <c r="IG15" s="36"/>
      <c r="IH15" s="36"/>
      <c r="II15" s="36"/>
    </row>
    <row r="16" spans="1:243" s="56" customFormat="1" ht="39" customHeight="1" hidden="1">
      <c r="A16" s="48" t="s">
        <v>36</v>
      </c>
      <c r="B16" s="49"/>
      <c r="C16" s="50"/>
      <c r="D16" s="77"/>
      <c r="E16" s="61" t="s">
        <v>37</v>
      </c>
      <c r="F16" s="62"/>
      <c r="G16" s="51"/>
      <c r="H16" s="52"/>
      <c r="I16" s="52"/>
      <c r="J16" s="52"/>
      <c r="K16" s="53"/>
      <c r="L16" s="54"/>
      <c r="M16" s="55"/>
      <c r="O16" s="34"/>
      <c r="P16" s="34"/>
      <c r="Q16" s="34"/>
      <c r="R16" s="34"/>
      <c r="S16" s="34"/>
      <c r="BA16" s="57">
        <f>IF(ISBLANK(F16),0,IF(E16="Excess (+)",ROUND(BA15+(BA15*F16),2),IF(E16="Less (-)",ROUND(BA15+(BA15*F16*(-1)),2),0)))</f>
        <v>0</v>
      </c>
      <c r="BB16" s="58">
        <f>ROUND(BA16,0)</f>
        <v>0</v>
      </c>
      <c r="BC16" s="33" t="str">
        <f>SpellNumber(L16,BB16)</f>
        <v> Zero Only</v>
      </c>
      <c r="IA16" s="59"/>
      <c r="IB16" s="59"/>
      <c r="IC16" s="59"/>
      <c r="ID16" s="59"/>
      <c r="IE16" s="59"/>
      <c r="IF16" s="60"/>
      <c r="IG16" s="60"/>
      <c r="IH16" s="60"/>
      <c r="II16" s="60"/>
    </row>
    <row r="17" spans="1:243" s="56" customFormat="1" ht="51" customHeight="1">
      <c r="A17" s="73" t="s">
        <v>38</v>
      </c>
      <c r="B17" s="42"/>
      <c r="C17" s="85" t="str">
        <f>SpellNumber($E$2,BA15)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A17" s="59"/>
      <c r="IB17" s="59"/>
      <c r="IC17" s="59"/>
      <c r="ID17" s="59"/>
      <c r="IE17" s="59"/>
      <c r="IF17" s="60"/>
      <c r="IG17" s="60"/>
      <c r="IH17" s="60"/>
      <c r="II17" s="60"/>
    </row>
  </sheetData>
  <sheetProtection password="F5B2" sheet="1"/>
  <mergeCells count="8">
    <mergeCell ref="A9:BC9"/>
    <mergeCell ref="C17:BC1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ErrorMessage="1" errorTitle="Invalid Entry" error="Only Numeric Values are allowed. " sqref="A14">
      <formula1>0</formula1>
      <formula2>999999999999999</formula2>
    </dataValidation>
    <dataValidation type="list" allowBlank="1" showInputMessage="1" showErrorMessage="1" sqref="L14 L13">
      <formula1>"INR"</formula1>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ASUS</cp:lastModifiedBy>
  <cp:lastPrinted>2019-12-20T06:08:11Z</cp:lastPrinted>
  <dcterms:created xsi:type="dcterms:W3CDTF">2009-01-30T06:42:42Z</dcterms:created>
  <dcterms:modified xsi:type="dcterms:W3CDTF">2021-07-26T14:30:45Z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