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<sst xmlns="http://schemas.openxmlformats.org/spreadsheetml/2006/main" count="170" uniqueCount="61">
  <si>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</si>
  <si>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</si>
  <si>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</si>
  <si>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</si>
  <si>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</si>
  <si>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</si>
  <si>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</si>
  <si>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</si>
  <si>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</si>
  <si>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</si>
  <si>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</si>
  <si>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</si>
  <si>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</si>
  <si>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</si>
  <si>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</si>
  <si>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</si>
  <si>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</si>
  <si>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</si>
  <si>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</si>
  <si>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</si>
  <si>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</si>
  <si>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</si>
  <si>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</si>
  <si>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</si>
  <si>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</si>
  <si>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</si>
  <si>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</si>
  <si>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</si>
  <si>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</si>
  <si>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</si>
  <si>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</si>
  <si>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</si>
  <si>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</si>
  <si>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</si>
  <si>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</si>
  <si>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</si>
  <si>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</si>
  <si>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</si>
  <si>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</si>
  <si>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</si>
  <si>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</si>
  <si>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</si>
  <si>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</si>
  <si>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</si>
  <si>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</si>
  <si>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</si>
  <si>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</si>
  <si>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</si>
  <si>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</si>
  <si>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</si>
  <si>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Name of Work: Development of recreational facilities and children's park near the residential area at IISER,Thiruvananthapuram Part - 1</t>
  </si>
  <si>
    <t>Earth work in surface excavation not exceeding 30 cm in depth but exceeding 1.5 m in width as well as 10 sqm on plan including getting out and disposal of excavated earth upto 50 m and lift upto 1.5 m, as directed by Engineer-in-Charge:  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</si>
  <si>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</si>
  <si>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gradeexcluding the cost of centering and shuttering - All work up to plinthlevel :</t>
  </si>
  <si>
    <t>1:4:8 (1 Cement : 4 coarse sand (zone-III) : 8 graded stone aggregate 40 mm nominal size).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</si>
  <si>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perdirection of  ngineer-in-charge (length of finished kerb edging shall be measured for payment). (Precast C.C. kerb stone shall be approved by Engineer-in-charge).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</si>
  <si>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t>
  </si>
  <si>
    <t>Brick work with common burnt clay F.P.S. (non modular) bricks of class designation 7.5 in foundation and plinth in:</t>
  </si>
  <si>
    <t>Cement mortar 1:6 (1 cement : 6 coarse sand)</t>
  </si>
  <si>
    <t>12 mm cement plaster of mix :</t>
  </si>
  <si>
    <t>1:6 (1 cement: 6 fine sand)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</si>
</sst>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1">
      <selection activeCell="BA15" sqref="BA1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4.5">
      <c r="A13" s="68">
        <v>1</v>
      </c>
      <c r="B13" s="78" t="s">
        <v>47</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47</v>
      </c>
      <c r="IC13" s="34"/>
      <c r="ID13" s="34"/>
      <c r="IE13" s="34"/>
      <c r="IF13" s="35"/>
      <c r="IG13" s="35"/>
      <c r="IH13" s="35"/>
      <c r="II13" s="35"/>
    </row>
    <row r="14" spans="1:243" s="33" customFormat="1" ht="15.75">
      <c r="A14" s="80">
        <v>1.1</v>
      </c>
      <c r="B14" s="78" t="s">
        <v>48</v>
      </c>
      <c r="C14" s="79"/>
      <c r="D14" s="64">
        <v>71</v>
      </c>
      <c r="E14" s="65" t="s">
        <v>49</v>
      </c>
      <c r="F14" s="28">
        <v>236.04</v>
      </c>
      <c r="G14" s="36"/>
      <c r="H14" s="36"/>
      <c r="I14" s="29" t="s">
        <v>33</v>
      </c>
      <c r="J14" s="30">
        <f>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48</v>
      </c>
      <c r="IC14" s="34"/>
      <c r="ID14" s="34">
        <v>71</v>
      </c>
      <c r="IE14" s="34" t="s">
        <v>49</v>
      </c>
      <c r="IF14" s="35"/>
      <c r="IG14" s="35"/>
      <c r="IH14" s="35"/>
      <c r="II14" s="35"/>
    </row>
    <row r="15" spans="1:243" s="33" customFormat="1" ht="78.75">
      <c r="A15" s="68">
        <v>2</v>
      </c>
      <c r="B15" s="78" t="s">
        <v>51</v>
      </c>
      <c r="C15" s="79"/>
      <c r="D15" s="64">
        <v>530</v>
      </c>
      <c r="E15" s="65" t="s">
        <v>46</v>
      </c>
      <c r="F15" s="28">
        <v>75.18</v>
      </c>
      <c r="G15" s="36"/>
      <c r="H15" s="36"/>
      <c r="I15" s="29" t="s">
        <v>33</v>
      </c>
      <c r="J15" s="30">
        <f>IF(I15="Less(-)",-1,1)</f>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51</v>
      </c>
      <c r="IC15" s="34"/>
      <c r="ID15" s="34">
        <v>530</v>
      </c>
      <c r="IE15" s="34" t="s">
        <v>46</v>
      </c>
      <c r="IF15" s="35"/>
      <c r="IG15" s="35"/>
      <c r="IH15" s="35"/>
      <c r="II15" s="35"/>
    </row>
    <row r="16" spans="1:243" s="33" customFormat="1" ht="78.75">
      <c r="A16" s="68">
        <v>3</v>
      </c>
      <c r="B16" s="78" t="s">
        <v>52</v>
      </c>
      <c r="C16" s="79"/>
      <c r="D16" s="64">
        <v>24</v>
      </c>
      <c r="E16" s="65" t="s">
        <v>49</v>
      </c>
      <c r="F16" s="28">
        <v>178.38</v>
      </c>
      <c r="G16" s="36"/>
      <c r="H16" s="36"/>
      <c r="I16" s="29" t="s">
        <v>33</v>
      </c>
      <c r="J16" s="30">
        <f>IF(I16="Less(-)",-1,1)</f>
        <v>1</v>
      </c>
      <c r="K16" s="31" t="s">
        <v>34</v>
      </c>
      <c r="L16" s="31" t="s">
        <v>4</v>
      </c>
      <c r="M16" s="8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v>
      </c>
      <c r="IB16" s="62" t="s">
        <v>52</v>
      </c>
      <c r="IC16" s="34"/>
      <c r="ID16" s="34">
        <v>24</v>
      </c>
      <c r="IE16" s="34" t="s">
        <v>49</v>
      </c>
      <c r="IF16" s="35"/>
      <c r="IG16" s="35"/>
      <c r="IH16" s="35"/>
      <c r="II16" s="35"/>
    </row>
    <row r="17" spans="1:243" s="33" customFormat="1" ht="47.25">
      <c r="A17" s="68">
        <v>4</v>
      </c>
      <c r="B17" s="78" t="s">
        <v>53</v>
      </c>
      <c r="C17" s="79"/>
      <c r="D17" s="64"/>
      <c r="E17" s="65"/>
      <c r="F17" s="28"/>
      <c r="G17" s="36"/>
      <c r="H17" s="36"/>
      <c r="I17" s="29" t="s">
        <v>33</v>
      </c>
      <c r="J17" s="30">
        <f>IF(I17="Less(-)",-1,1)</f>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4</v>
      </c>
      <c r="IB17" s="62" t="s">
        <v>53</v>
      </c>
      <c r="IC17" s="34"/>
      <c r="ID17" s="34"/>
      <c r="IE17" s="34"/>
      <c r="IF17" s="35"/>
      <c r="IG17" s="35"/>
      <c r="IH17" s="35"/>
      <c r="II17" s="35"/>
    </row>
    <row r="18" spans="1:243" s="33" customFormat="1" ht="31.5">
      <c r="A18" s="68">
        <v>4.1</v>
      </c>
      <c r="B18" s="78" t="s">
        <v>54</v>
      </c>
      <c r="C18" s="79"/>
      <c r="D18" s="64">
        <v>18</v>
      </c>
      <c r="E18" s="65" t="s">
        <v>49</v>
      </c>
      <c r="F18" s="28">
        <v>6352.26</v>
      </c>
      <c r="G18" s="36"/>
      <c r="H18" s="36"/>
      <c r="I18" s="29" t="s">
        <v>33</v>
      </c>
      <c r="J18" s="30">
        <f>IF(I18="Less(-)",-1,1)</f>
        <v>1</v>
      </c>
      <c r="K18" s="31" t="s">
        <v>34</v>
      </c>
      <c r="L18" s="31" t="s">
        <v>4</v>
      </c>
      <c r="M18" s="8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4.1</v>
      </c>
      <c r="IB18" s="62" t="s">
        <v>54</v>
      </c>
      <c r="IC18" s="34"/>
      <c r="ID18" s="34">
        <v>18</v>
      </c>
      <c r="IE18" s="34" t="s">
        <v>49</v>
      </c>
      <c r="IF18" s="35"/>
      <c r="IG18" s="35"/>
      <c r="IH18" s="35"/>
      <c r="II18" s="35"/>
    </row>
    <row r="19" spans="1:243" s="33" customFormat="1" ht="164.25" customHeight="1">
      <c r="A19" s="68">
        <v>5</v>
      </c>
      <c r="B19" s="78" t="s">
        <v>55</v>
      </c>
      <c r="C19" s="79"/>
      <c r="D19" s="64">
        <v>24</v>
      </c>
      <c r="E19" s="65" t="s">
        <v>49</v>
      </c>
      <c r="F19" s="28">
        <v>7110.44</v>
      </c>
      <c r="G19" s="36"/>
      <c r="H19" s="36"/>
      <c r="I19" s="29" t="s">
        <v>33</v>
      </c>
      <c r="J19" s="30">
        <f>IF(I19="Less(-)",-1,1)</f>
        <v>1</v>
      </c>
      <c r="K19" s="31" t="s">
        <v>34</v>
      </c>
      <c r="L19" s="31" t="s">
        <v>4</v>
      </c>
      <c r="M19" s="8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5</v>
      </c>
      <c r="IB19" s="62" t="s">
        <v>55</v>
      </c>
      <c r="IC19" s="34"/>
      <c r="ID19" s="34">
        <v>24</v>
      </c>
      <c r="IE19" s="34" t="s">
        <v>49</v>
      </c>
      <c r="IF19" s="35"/>
      <c r="IG19" s="35"/>
      <c r="IH19" s="35"/>
      <c r="II19" s="35"/>
    </row>
    <row r="20" spans="1:243" s="33" customFormat="1" ht="110.25">
      <c r="A20" s="68">
        <v>6</v>
      </c>
      <c r="B20" s="78" t="s">
        <v>56</v>
      </c>
      <c r="C20" s="79"/>
      <c r="D20" s="64">
        <v>216</v>
      </c>
      <c r="E20" s="65" t="s">
        <v>46</v>
      </c>
      <c r="F20" s="28">
        <v>873.37</v>
      </c>
      <c r="G20" s="36"/>
      <c r="H20" s="36"/>
      <c r="I20" s="29" t="s">
        <v>33</v>
      </c>
      <c r="J20" s="30">
        <f>IF(I20="Less(-)",-1,1)</f>
        <v>1</v>
      </c>
      <c r="K20" s="31" t="s">
        <v>34</v>
      </c>
      <c r="L20" s="31" t="s">
        <v>4</v>
      </c>
      <c r="M20" s="8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6</v>
      </c>
      <c r="IB20" s="62" t="s">
        <v>56</v>
      </c>
      <c r="IC20" s="34"/>
      <c r="ID20" s="34">
        <v>216</v>
      </c>
      <c r="IE20" s="34" t="s">
        <v>46</v>
      </c>
      <c r="IF20" s="35"/>
      <c r="IG20" s="35"/>
      <c r="IH20" s="35"/>
      <c r="II20" s="35"/>
    </row>
    <row r="21" spans="1:243" s="33" customFormat="1" ht="37.5" customHeight="1">
      <c r="A21" s="68">
        <v>7</v>
      </c>
      <c r="B21" s="78" t="s">
        <v>57</v>
      </c>
      <c r="C21" s="79"/>
      <c r="D21" s="64"/>
      <c r="E21" s="65"/>
      <c r="F21" s="28"/>
      <c r="G21" s="36"/>
      <c r="H21" s="36"/>
      <c r="I21" s="29" t="s">
        <v>33</v>
      </c>
      <c r="J21" s="30">
        <f>IF(I21="Less(-)",-1,1)</f>
        <v>1</v>
      </c>
      <c r="K21" s="31" t="s">
        <v>34</v>
      </c>
      <c r="L21" s="31" t="s">
        <v>4</v>
      </c>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c r="BB21" s="69"/>
      <c r="BC21" s="67"/>
      <c r="IA21" s="34">
        <v>7</v>
      </c>
      <c r="IB21" s="62" t="s">
        <v>57</v>
      </c>
      <c r="IC21" s="34"/>
      <c r="ID21" s="34"/>
      <c r="IE21" s="34"/>
      <c r="IF21" s="35"/>
      <c r="IG21" s="35"/>
      <c r="IH21" s="35"/>
      <c r="II21" s="35"/>
    </row>
    <row r="22" spans="1:243" s="33" customFormat="1" ht="15.75">
      <c r="A22" s="68">
        <v>7.1</v>
      </c>
      <c r="B22" s="78" t="s">
        <v>58</v>
      </c>
      <c r="C22" s="79"/>
      <c r="D22" s="64">
        <v>13</v>
      </c>
      <c r="E22" s="65" t="s">
        <v>49</v>
      </c>
      <c r="F22" s="28">
        <v>6740.22</v>
      </c>
      <c r="G22" s="36"/>
      <c r="H22" s="36"/>
      <c r="I22" s="29" t="s">
        <v>33</v>
      </c>
      <c r="J22" s="30">
        <f>IF(I22="Less(-)",-1,1)</f>
        <v>1</v>
      </c>
      <c r="K22" s="31" t="s">
        <v>34</v>
      </c>
      <c r="L22" s="31" t="s">
        <v>4</v>
      </c>
      <c r="M22" s="81"/>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7.1</v>
      </c>
      <c r="IB22" s="62" t="s">
        <v>58</v>
      </c>
      <c r="IC22" s="34"/>
      <c r="ID22" s="34">
        <v>13</v>
      </c>
      <c r="IE22" s="34" t="s">
        <v>49</v>
      </c>
      <c r="IF22" s="35"/>
      <c r="IG22" s="35"/>
      <c r="IH22" s="35"/>
      <c r="II22" s="35"/>
    </row>
    <row r="23" spans="1:243" s="33" customFormat="1" ht="15.75">
      <c r="A23" s="68">
        <v>8</v>
      </c>
      <c r="B23" s="78" t="s">
        <v>59</v>
      </c>
      <c r="C23" s="79"/>
      <c r="D23" s="64"/>
      <c r="E23" s="65"/>
      <c r="F23" s="28"/>
      <c r="G23" s="36"/>
      <c r="H23" s="36"/>
      <c r="I23" s="29" t="s">
        <v>33</v>
      </c>
      <c r="J23" s="30">
        <f>IF(I23="Less(-)",-1,1)</f>
        <v>1</v>
      </c>
      <c r="K23" s="31" t="s">
        <v>34</v>
      </c>
      <c r="L23" s="31" t="s">
        <v>4</v>
      </c>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c r="BB23" s="69"/>
      <c r="BC23" s="67"/>
      <c r="IA23" s="34">
        <v>8</v>
      </c>
      <c r="IB23" s="62" t="s">
        <v>59</v>
      </c>
      <c r="IC23" s="34"/>
      <c r="ID23" s="34"/>
      <c r="IE23" s="34"/>
      <c r="IF23" s="35"/>
      <c r="IG23" s="35"/>
      <c r="IH23" s="35"/>
      <c r="II23" s="35"/>
    </row>
    <row r="24" spans="1:243" s="33" customFormat="1" ht="15.75">
      <c r="A24" s="68">
        <v>8.1</v>
      </c>
      <c r="B24" s="78" t="s">
        <v>60</v>
      </c>
      <c r="C24" s="79"/>
      <c r="D24" s="64">
        <v>154</v>
      </c>
      <c r="E24" s="65" t="s">
        <v>46</v>
      </c>
      <c r="F24" s="28">
        <v>227.46</v>
      </c>
      <c r="G24" s="36"/>
      <c r="H24" s="36"/>
      <c r="I24" s="29" t="s">
        <v>33</v>
      </c>
      <c r="J24" s="30">
        <f>IF(I24="Less(-)",-1,1)</f>
        <v>1</v>
      </c>
      <c r="K24" s="31" t="s">
        <v>34</v>
      </c>
      <c r="L24" s="31" t="s">
        <v>4</v>
      </c>
      <c r="M24" s="8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67" t="str">
        <f>SpellNumber(L24,BB24)</f>
        <v>INR Zero Only</v>
      </c>
      <c r="IA24" s="34">
        <v>8.1</v>
      </c>
      <c r="IB24" s="62" t="s">
        <v>60</v>
      </c>
      <c r="IC24" s="34"/>
      <c r="ID24" s="34">
        <v>154</v>
      </c>
      <c r="IE24" s="34" t="s">
        <v>46</v>
      </c>
      <c r="IF24" s="35"/>
      <c r="IG24" s="35"/>
      <c r="IH24" s="35"/>
      <c r="II24" s="35"/>
    </row>
    <row r="25" spans="1:243" s="33" customFormat="1" ht="33" customHeight="1">
      <c r="A25" s="72" t="s">
        <v>35</v>
      </c>
      <c r="B25" s="71"/>
      <c r="C25" s="42"/>
      <c r="D25" s="75"/>
      <c r="E25" s="43"/>
      <c r="F25" s="43"/>
      <c r="G25" s="43"/>
      <c r="H25" s="44"/>
      <c r="I25" s="44"/>
      <c r="J25" s="44"/>
      <c r="K25" s="44"/>
      <c r="L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70">
        <f>SUM(BA14:BA24)</f>
        <v>0</v>
      </c>
      <c r="BB25" s="70">
        <f>SUM(BB14:BB24)</f>
        <v>0</v>
      </c>
      <c r="BC25" s="67" t="str">
        <f>SpellNumber($E$2,BA25)</f>
        <v>INR Zero Only</v>
      </c>
      <c r="IA25" s="34"/>
      <c r="IB25" s="34"/>
      <c r="IC25" s="34"/>
      <c r="ID25" s="34"/>
      <c r="IE25" s="34"/>
      <c r="IF25" s="35"/>
      <c r="IG25" s="35"/>
      <c r="IH25" s="35"/>
      <c r="II25" s="35"/>
    </row>
    <row r="26" spans="1:243" s="55" customFormat="1" ht="39" customHeight="1" hidden="1">
      <c r="A26" s="47" t="s">
        <v>36</v>
      </c>
      <c r="B26" s="48"/>
      <c r="C26" s="49"/>
      <c r="D26" s="76"/>
      <c r="E26" s="60" t="s">
        <v>37</v>
      </c>
      <c r="F26" s="61"/>
      <c r="G26" s="50"/>
      <c r="H26" s="51"/>
      <c r="I26" s="51"/>
      <c r="J26" s="51"/>
      <c r="K26" s="52"/>
      <c r="L26" s="53"/>
      <c r="M26" s="54"/>
      <c r="O26" s="33"/>
      <c r="P26" s="33"/>
      <c r="Q26" s="33"/>
      <c r="R26" s="33"/>
      <c r="S26" s="33"/>
      <c r="BA26" s="56">
        <f>IF(ISBLANK(F26),0,IF(E26="Excess (+)",ROUND(BA25+(BA25*F26),2),IF(E26="Less (-)",ROUND(BA25+(BA25*F26*(-1)),2),0)))</f>
        <v>0</v>
      </c>
      <c r="BB26" s="57">
        <f>ROUND(BA26,0)</f>
        <v>0</v>
      </c>
      <c r="BC26" s="32" t="str">
        <f>SpellNumber(L26,BB26)</f>
        <v> Zero Only</v>
      </c>
      <c r="IA26" s="58"/>
      <c r="IB26" s="58"/>
      <c r="IC26" s="58"/>
      <c r="ID26" s="58"/>
      <c r="IE26" s="58"/>
      <c r="IF26" s="59"/>
      <c r="IG26" s="59"/>
      <c r="IH26" s="59"/>
      <c r="II26" s="59"/>
    </row>
    <row r="27" spans="1:243" s="55" customFormat="1" ht="51" customHeight="1">
      <c r="A27" s="72" t="s">
        <v>38</v>
      </c>
      <c r="B27" s="41"/>
      <c r="C27" s="83" t="str">
        <f>SpellNumber($E$2,BA25)</f>
        <v>INR Zero Only</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IA27" s="58"/>
      <c r="IB27" s="58"/>
      <c r="IC27" s="58"/>
      <c r="ID27" s="58"/>
      <c r="IE27" s="58"/>
      <c r="IF27" s="59"/>
      <c r="IG27" s="59"/>
      <c r="IH27" s="59"/>
      <c r="II27" s="59"/>
    </row>
  </sheetData>
  <sheetProtection password="F5B2" sheet="1"/>
  <mergeCells count="8">
    <mergeCell ref="A9:BC9"/>
    <mergeCell ref="C27:BC2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decimal" allowBlank="1" showErrorMessage="1" errorTitle="Invalid Entry" error="Only Numeric Values are allowed. " sqref="A13 A15:A24">
      <formula1>0</formula1>
      <formula2>999999999999999</formula2>
    </dataValidation>
    <dataValidation type="list" allowBlank="1" showInputMessage="1" showErrorMessage="1" sqref="L13 L14 L15 L16 L17 L18 L19 L20 L21 L22 L24 L23">
      <formula1>"INR"</formula1>
    </dataValidation>
    <dataValidation type="list" allowBlank="1" showErrorMessage="1" sqref="K13:K2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2021-08-17T05:07:38Z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