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60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<sst xmlns="http://schemas.openxmlformats.org/spreadsheetml/2006/main" count="136" uniqueCount="54">
  <si>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</si>
  <si>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</si>
  <si>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</si>
  <si>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</si>
  <si>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</si>
  <si>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</si>
  <si>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</si>
  <si>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</si>
  <si>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</si>
  <si>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</si>
  <si>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</si>
  <si>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</si>
  <si>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</si>
  <si>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</si>
  <si>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</si>
  <si>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</si>
  <si>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</si>
  <si>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</si>
  <si>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</si>
  <si>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</si>
  <si>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</si>
  <si>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</si>
  <si>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</si>
  <si>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</si>
  <si>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</si>
  <si>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</si>
  <si>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</si>
  <si>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</si>
  <si>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</si>
  <si>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</si>
  <si>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</si>
  <si>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</si>
  <si>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</si>
  <si>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</si>
  <si>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</si>
  <si>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</si>
  <si>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</si>
  <si>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</si>
  <si>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</si>
  <si>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</si>
  <si>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</si>
  <si>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</si>
  <si>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</si>
  <si>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</si>
  <si>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</si>
  <si>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</si>
  <si>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Sqm</t>
  </si>
  <si>
    <t>Removing dry or oil bound distemper, water proofing cement paint and the
like by scrapping, sand papering and preparing the surface smooth including
necessary repairs to scratches etc. complete.</t>
  </si>
  <si>
    <t>Painting with synthetic enamel paint of approved brand and manufacture to
give an even shade :Two or more coats on new work</t>
  </si>
  <si>
    <t>Finishing walls with water proofing cement paint of required shade : Old work (one or more coats applied @ 2.20 kg/10 sqm) over priming coat of
primer applied @ 0.80 litrs/10 sqm complete including cost of Priming coat.</t>
  </si>
  <si>
    <t>Name of Work: External painting of Ponmudi Hostel at IISERTVM campus, Thiruvananthapuram</t>
  </si>
  <si>
    <t>Wall painting with acrylic emulsion paint of approved brand and manufacture to give an even shade :
Two or more coats.</t>
  </si>
  <si>
    <t>Finishing walls with Acrylic Smooth exterior paint of required shade :
Old work (Two or more coat applied @ 1.67 ltr/ 10 sqm) on existing cement paint surface( including all charges for scaffolding etc,.)</t>
  </si>
  <si>
    <t>Distempering with 1st quality acrylic distember (Ready mix) having VOC content less than 50 grams/ litre of approved brand and manufacture to give an even shade : Old work (one or more coats)</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</si>
</sst>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1">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indexed="8"/>
      </left>
      <right style="medium">
        <color indexed="8"/>
      </right>
      <top style="thin">
        <color indexed="8"/>
      </top>
      <bottom style="thin">
        <color indexed="8"/>
      </bottom>
    </border>
    <border>
      <left style="thin">
        <color theme="2" tint="-0.24993999302387238"/>
      </left>
      <right style="thin">
        <color theme="2" tint="-0.24993999302387238"/>
      </right>
      <top style="thin">
        <color theme="2" tint="-0.24993999302387238"/>
      </top>
      <bottom style="thin">
        <color theme="2" tint="-0.24993999302387238"/>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9">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2" fontId="5" fillId="0" borderId="12" xfId="58" applyNumberFormat="1" applyFont="1" applyFill="1" applyBorder="1" applyAlignment="1">
      <alignment vertical="top"/>
      <protection/>
    </xf>
    <xf numFmtId="0" fontId="5" fillId="0" borderId="12" xfId="58" applyNumberFormat="1" applyFont="1" applyFill="1" applyBorder="1" applyAlignment="1">
      <alignment vertical="top"/>
      <protection/>
    </xf>
    <xf numFmtId="0" fontId="5" fillId="0" borderId="12" xfId="56" applyNumberFormat="1" applyFont="1" applyFill="1" applyBorder="1" applyAlignment="1">
      <alignment vertical="top"/>
      <protection/>
    </xf>
    <xf numFmtId="0" fontId="9" fillId="0" borderId="12" xfId="56" applyNumberFormat="1" applyFont="1" applyFill="1" applyBorder="1" applyAlignment="1" applyProtection="1">
      <alignment horizontal="left" vertical="top"/>
      <protection locked="0"/>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0" fontId="9" fillId="0" borderId="12" xfId="56" applyNumberFormat="1" applyFont="1" applyFill="1" applyBorder="1" applyAlignment="1" applyProtection="1">
      <alignment horizontal="right" vertical="top"/>
      <protection locked="0"/>
    </xf>
    <xf numFmtId="2" fontId="9" fillId="0" borderId="12" xfId="56" applyNumberFormat="1" applyFont="1" applyFill="1" applyBorder="1" applyAlignment="1" applyProtection="1">
      <alignment horizontal="right" vertical="top"/>
      <protection locked="0"/>
    </xf>
    <xf numFmtId="2" fontId="9" fillId="0" borderId="11" xfId="56" applyNumberFormat="1" applyFont="1" applyFill="1" applyBorder="1" applyAlignment="1" applyProtection="1">
      <alignment horizontal="center" vertical="top" wrapText="1"/>
      <protection/>
    </xf>
    <xf numFmtId="2" fontId="9" fillId="0" borderId="11" xfId="56" applyNumberFormat="1" applyFont="1" applyFill="1" applyBorder="1" applyAlignment="1">
      <alignment horizontal="center" vertical="top" wrapText="1"/>
      <protection/>
    </xf>
    <xf numFmtId="2" fontId="9" fillId="0" borderId="12"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59"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0"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180" fontId="5" fillId="0" borderId="12" xfId="58" applyNumberFormat="1" applyFont="1" applyFill="1" applyBorder="1" applyAlignment="1">
      <alignment horizontal="center" vertical="top"/>
      <protection/>
    </xf>
    <xf numFmtId="2" fontId="9" fillId="0" borderId="20" xfId="58" applyNumberFormat="1" applyFont="1" applyFill="1" applyBorder="1" applyAlignment="1">
      <alignment vertical="center"/>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0" fontId="24" fillId="0" borderId="21" xfId="60" applyFont="1" applyFill="1" applyBorder="1" applyAlignment="1">
      <alignment horizontal="justify" vertical="top" wrapText="1"/>
      <protection/>
    </xf>
    <xf numFmtId="2" fontId="24" fillId="0" borderId="21" xfId="60" applyNumberFormat="1" applyFont="1" applyFill="1" applyBorder="1" applyAlignment="1">
      <alignment horizontal="center" vertical="top" wrapText="1"/>
      <protection/>
    </xf>
    <xf numFmtId="2" fontId="9" fillId="34" borderId="12" xfId="56" applyNumberFormat="1" applyFont="1" applyFill="1" applyBorder="1" applyAlignment="1" applyProtection="1">
      <alignment horizontal="right" vertical="center"/>
      <protection locked="0"/>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2"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21"/>
  <sheetViews>
    <sheetView showGridLines="0" zoomScale="80" zoomScaleNormal="80" zoomScalePageLayoutView="0" workbookViewId="0" topLeftCell="A14">
      <selection activeCell="B18" sqref="B18"/>
    </sheetView>
  </sheetViews>
  <sheetFormatPr defaultColWidth="9.140625" defaultRowHeight="15"/>
  <cols>
    <col min="1" max="1" width="14.28125" style="1" customWidth="1"/>
    <col min="2" max="2" width="65.00390625" style="1" customWidth="1"/>
    <col min="3" max="3" width="10.140625" style="1" hidden="1" customWidth="1"/>
    <col min="4" max="4" width="14.57421875" style="77"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3" t="str">
        <f>B2&amp;" BoQ"</f>
        <v>Item Rate BoQ</v>
      </c>
      <c r="B1" s="83"/>
      <c r="C1" s="83"/>
      <c r="D1" s="83"/>
      <c r="E1" s="83"/>
      <c r="F1" s="83"/>
      <c r="G1" s="83"/>
      <c r="H1" s="83"/>
      <c r="I1" s="83"/>
      <c r="J1" s="83"/>
      <c r="K1" s="83"/>
      <c r="L1" s="83"/>
      <c r="O1" s="6"/>
      <c r="P1" s="6"/>
      <c r="Q1" s="7"/>
      <c r="IA1" s="8"/>
      <c r="IB1" s="8"/>
      <c r="IC1" s="8"/>
      <c r="ID1" s="8"/>
      <c r="IE1" s="8"/>
      <c r="IF1" s="7"/>
      <c r="IG1" s="7"/>
      <c r="IH1" s="7"/>
      <c r="II1" s="7"/>
    </row>
    <row r="2" spans="1:239" s="5" customFormat="1" ht="25.5" customHeight="1" hidden="1">
      <c r="A2" s="9" t="s">
        <v>0</v>
      </c>
      <c r="B2" s="9" t="s">
        <v>1</v>
      </c>
      <c r="C2" s="10" t="s">
        <v>2</v>
      </c>
      <c r="D2" s="73" t="s">
        <v>3</v>
      </c>
      <c r="E2" s="9" t="s">
        <v>4</v>
      </c>
      <c r="J2" s="11"/>
      <c r="K2" s="11"/>
      <c r="L2" s="11"/>
      <c r="O2" s="6"/>
      <c r="P2" s="6"/>
      <c r="Q2" s="7"/>
      <c r="IA2" s="8"/>
      <c r="IB2" s="8"/>
      <c r="IC2" s="8"/>
      <c r="ID2" s="8"/>
      <c r="IE2" s="8"/>
    </row>
    <row r="3" spans="1:243" s="5" customFormat="1" ht="30" customHeight="1" hidden="1">
      <c r="A3" s="5" t="s">
        <v>5</v>
      </c>
      <c r="C3" s="5" t="s">
        <v>6</v>
      </c>
      <c r="D3" s="74"/>
      <c r="IA3" s="8"/>
      <c r="IB3" s="8"/>
      <c r="IC3" s="8"/>
      <c r="ID3" s="8"/>
      <c r="IE3" s="8"/>
      <c r="IF3" s="7"/>
      <c r="IG3" s="7"/>
      <c r="IH3" s="7"/>
      <c r="II3" s="7"/>
    </row>
    <row r="4" spans="1:243" s="12" customFormat="1" ht="30.75" customHeight="1">
      <c r="A4" s="84" t="s">
        <v>45</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IA4" s="13"/>
      <c r="IB4" s="13"/>
      <c r="IC4" s="13"/>
      <c r="ID4" s="13"/>
      <c r="IE4" s="13"/>
      <c r="IF4" s="14"/>
      <c r="IG4" s="14"/>
      <c r="IH4" s="14"/>
      <c r="II4" s="14"/>
    </row>
    <row r="5" spans="1:243" s="12" customFormat="1" ht="30.75" customHeight="1">
      <c r="A5" s="84" t="s">
        <v>50</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IA5" s="13"/>
      <c r="IB5" s="13"/>
      <c r="IC5" s="13"/>
      <c r="ID5" s="13"/>
      <c r="IE5" s="13"/>
      <c r="IF5" s="14"/>
      <c r="IG5" s="14"/>
      <c r="IH5" s="14"/>
      <c r="II5" s="14"/>
    </row>
    <row r="6" spans="1:243" s="12" customFormat="1" ht="30.75" customHeight="1">
      <c r="A6" s="84" t="s">
        <v>43</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IA6" s="13"/>
      <c r="IB6" s="13"/>
      <c r="IC6" s="13"/>
      <c r="ID6" s="13"/>
      <c r="IE6" s="13"/>
      <c r="IF6" s="14"/>
      <c r="IG6" s="14"/>
      <c r="IH6" s="14"/>
      <c r="II6" s="14"/>
    </row>
    <row r="7" spans="1:243" s="12" customFormat="1" ht="29.25" customHeight="1" hidden="1">
      <c r="A7" s="85" t="s">
        <v>7</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IA7" s="13"/>
      <c r="IB7" s="13"/>
      <c r="IC7" s="13"/>
      <c r="ID7" s="13"/>
      <c r="IE7" s="13"/>
      <c r="IF7" s="14"/>
      <c r="IG7" s="14"/>
      <c r="IH7" s="14"/>
      <c r="II7" s="14"/>
    </row>
    <row r="8" spans="1:243" s="16" customFormat="1" ht="76.5" customHeight="1">
      <c r="A8" s="15" t="s">
        <v>40</v>
      </c>
      <c r="B8" s="86"/>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IA8" s="17"/>
      <c r="IB8" s="17"/>
      <c r="IC8" s="17"/>
      <c r="ID8" s="17"/>
      <c r="IE8" s="17"/>
      <c r="IF8" s="18"/>
      <c r="IG8" s="18"/>
      <c r="IH8" s="18"/>
      <c r="II8" s="18"/>
    </row>
    <row r="9" spans="1:243" s="19" customFormat="1" ht="61.5" customHeight="1">
      <c r="A9" s="81" t="s">
        <v>8</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IA9" s="20"/>
      <c r="IB9" s="20"/>
      <c r="IC9" s="20"/>
      <c r="ID9" s="20"/>
      <c r="IE9" s="20"/>
      <c r="IF9" s="21"/>
      <c r="IG9" s="21"/>
      <c r="IH9" s="21"/>
      <c r="II9" s="21"/>
    </row>
    <row r="10" spans="1:243" s="23" customFormat="1" ht="18.75" customHeight="1">
      <c r="A10" s="22" t="s">
        <v>9</v>
      </c>
      <c r="B10" s="22" t="s">
        <v>10</v>
      </c>
      <c r="C10" s="22" t="s">
        <v>10</v>
      </c>
      <c r="D10" s="39"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9" t="s">
        <v>18</v>
      </c>
      <c r="E11" s="22" t="s">
        <v>19</v>
      </c>
      <c r="F11" s="22" t="s">
        <v>41</v>
      </c>
      <c r="G11" s="22"/>
      <c r="H11" s="22"/>
      <c r="I11" s="22" t="s">
        <v>20</v>
      </c>
      <c r="J11" s="22" t="s">
        <v>21</v>
      </c>
      <c r="K11" s="22" t="s">
        <v>22</v>
      </c>
      <c r="L11" s="22" t="s">
        <v>23</v>
      </c>
      <c r="M11" s="66"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63"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33" customFormat="1" ht="78.75">
      <c r="A13" s="68">
        <v>1</v>
      </c>
      <c r="B13" s="78" t="s">
        <v>52</v>
      </c>
      <c r="C13" s="79"/>
      <c r="D13" s="64">
        <v>3054</v>
      </c>
      <c r="E13" s="65" t="s">
        <v>46</v>
      </c>
      <c r="F13" s="28">
        <v>141.71</v>
      </c>
      <c r="G13" s="36"/>
      <c r="H13" s="36"/>
      <c r="I13" s="29" t="s">
        <v>33</v>
      </c>
      <c r="J13" s="30">
        <f aca="true" t="shared" si="0" ref="J13:J18">IF(I13="Less(-)",-1,1)</f>
        <v>1</v>
      </c>
      <c r="K13" s="31" t="s">
        <v>34</v>
      </c>
      <c r="L13" s="31" t="s">
        <v>4</v>
      </c>
      <c r="M13" s="80"/>
      <c r="N13" s="37"/>
      <c r="O13" s="37"/>
      <c r="P13" s="38"/>
      <c r="Q13" s="37"/>
      <c r="R13" s="37"/>
      <c r="S13" s="39"/>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69">
        <f aca="true" t="shared" si="1" ref="BA13:BA18">total_amount_ba($B$2,$D$2,D13,F13,J13,K13,M13)</f>
        <v>0</v>
      </c>
      <c r="BB13" s="69">
        <f aca="true" t="shared" si="2" ref="BB13:BB18">BA13+SUM(N13:AZ13)</f>
        <v>0</v>
      </c>
      <c r="BC13" s="67" t="str">
        <f aca="true" t="shared" si="3" ref="BC13:BC18">SpellNumber(L13,BB13)</f>
        <v>INR Zero Only</v>
      </c>
      <c r="IA13" s="34">
        <v>1</v>
      </c>
      <c r="IB13" s="62" t="s">
        <v>52</v>
      </c>
      <c r="IC13" s="34"/>
      <c r="ID13" s="34">
        <v>3054</v>
      </c>
      <c r="IE13" s="34" t="s">
        <v>46</v>
      </c>
      <c r="IF13" s="35"/>
      <c r="IG13" s="35"/>
      <c r="IH13" s="35"/>
      <c r="II13" s="35"/>
    </row>
    <row r="14" spans="1:243" s="33" customFormat="1" ht="53.25" customHeight="1">
      <c r="A14" s="68">
        <v>2</v>
      </c>
      <c r="B14" s="78" t="s">
        <v>51</v>
      </c>
      <c r="C14" s="79"/>
      <c r="D14" s="64">
        <v>203</v>
      </c>
      <c r="E14" s="65" t="s">
        <v>46</v>
      </c>
      <c r="F14" s="28">
        <v>182.49</v>
      </c>
      <c r="G14" s="36"/>
      <c r="H14" s="36"/>
      <c r="I14" s="29" t="s">
        <v>33</v>
      </c>
      <c r="J14" s="30">
        <f t="shared" si="0"/>
        <v>1</v>
      </c>
      <c r="K14" s="31" t="s">
        <v>34</v>
      </c>
      <c r="L14" s="31" t="s">
        <v>4</v>
      </c>
      <c r="M14" s="80"/>
      <c r="N14" s="37"/>
      <c r="O14" s="37"/>
      <c r="P14" s="38"/>
      <c r="Q14" s="37"/>
      <c r="R14" s="37"/>
      <c r="S14" s="39"/>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69">
        <f t="shared" si="1"/>
        <v>0</v>
      </c>
      <c r="BB14" s="69">
        <f t="shared" si="2"/>
        <v>0</v>
      </c>
      <c r="BC14" s="67" t="str">
        <f t="shared" si="3"/>
        <v>INR Zero Only</v>
      </c>
      <c r="IA14" s="34">
        <v>2</v>
      </c>
      <c r="IB14" s="62" t="s">
        <v>51</v>
      </c>
      <c r="IC14" s="34"/>
      <c r="ID14" s="34">
        <v>203</v>
      </c>
      <c r="IE14" s="34" t="s">
        <v>46</v>
      </c>
      <c r="IF14" s="35"/>
      <c r="IG14" s="35"/>
      <c r="IH14" s="35"/>
      <c r="II14" s="35"/>
    </row>
    <row r="15" spans="1:243" s="33" customFormat="1" ht="63">
      <c r="A15" s="68">
        <v>3</v>
      </c>
      <c r="B15" s="78" t="s">
        <v>53</v>
      </c>
      <c r="C15" s="79"/>
      <c r="D15" s="64">
        <v>432</v>
      </c>
      <c r="E15" s="65" t="s">
        <v>46</v>
      </c>
      <c r="F15" s="28">
        <v>77.02</v>
      </c>
      <c r="G15" s="36"/>
      <c r="H15" s="36"/>
      <c r="I15" s="29" t="s">
        <v>33</v>
      </c>
      <c r="J15" s="30">
        <f t="shared" si="0"/>
        <v>1</v>
      </c>
      <c r="K15" s="31" t="s">
        <v>34</v>
      </c>
      <c r="L15" s="31" t="s">
        <v>4</v>
      </c>
      <c r="M15" s="80"/>
      <c r="N15" s="37"/>
      <c r="O15" s="37"/>
      <c r="P15" s="38"/>
      <c r="Q15" s="37"/>
      <c r="R15" s="37"/>
      <c r="S15" s="39"/>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69">
        <f t="shared" si="1"/>
        <v>0</v>
      </c>
      <c r="BB15" s="69">
        <f t="shared" si="2"/>
        <v>0</v>
      </c>
      <c r="BC15" s="67" t="str">
        <f t="shared" si="3"/>
        <v>INR Zero Only</v>
      </c>
      <c r="IA15" s="34">
        <v>3</v>
      </c>
      <c r="IB15" s="62" t="s">
        <v>53</v>
      </c>
      <c r="IC15" s="34"/>
      <c r="ID15" s="34">
        <v>432</v>
      </c>
      <c r="IE15" s="34" t="s">
        <v>46</v>
      </c>
      <c r="IF15" s="35"/>
      <c r="IG15" s="35"/>
      <c r="IH15" s="35"/>
      <c r="II15" s="35"/>
    </row>
    <row r="16" spans="1:243" s="33" customFormat="1" ht="47.25">
      <c r="A16" s="68">
        <v>4</v>
      </c>
      <c r="B16" s="78" t="s">
        <v>48</v>
      </c>
      <c r="C16" s="79"/>
      <c r="D16" s="64">
        <v>532</v>
      </c>
      <c r="E16" s="65" t="s">
        <v>46</v>
      </c>
      <c r="F16" s="28">
        <v>172.42</v>
      </c>
      <c r="G16" s="36"/>
      <c r="H16" s="36"/>
      <c r="I16" s="29" t="s">
        <v>33</v>
      </c>
      <c r="J16" s="30">
        <f t="shared" si="0"/>
        <v>1</v>
      </c>
      <c r="K16" s="31" t="s">
        <v>34</v>
      </c>
      <c r="L16" s="31" t="s">
        <v>4</v>
      </c>
      <c r="M16" s="80"/>
      <c r="N16" s="37"/>
      <c r="O16" s="37"/>
      <c r="P16" s="38"/>
      <c r="Q16" s="37"/>
      <c r="R16" s="37"/>
      <c r="S16" s="39"/>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69">
        <f t="shared" si="1"/>
        <v>0</v>
      </c>
      <c r="BB16" s="69">
        <f t="shared" si="2"/>
        <v>0</v>
      </c>
      <c r="BC16" s="67" t="str">
        <f t="shared" si="3"/>
        <v>INR Zero Only</v>
      </c>
      <c r="IA16" s="34">
        <v>4</v>
      </c>
      <c r="IB16" s="62" t="s">
        <v>48</v>
      </c>
      <c r="IC16" s="34"/>
      <c r="ID16" s="34">
        <v>532</v>
      </c>
      <c r="IE16" s="34" t="s">
        <v>46</v>
      </c>
      <c r="IF16" s="35"/>
      <c r="IG16" s="35"/>
      <c r="IH16" s="35"/>
      <c r="II16" s="35"/>
    </row>
    <row r="17" spans="1:243" s="33" customFormat="1" ht="78.75">
      <c r="A17" s="68">
        <v>5</v>
      </c>
      <c r="B17" s="78" t="s">
        <v>47</v>
      </c>
      <c r="C17" s="79"/>
      <c r="D17" s="64">
        <v>350</v>
      </c>
      <c r="E17" s="65" t="s">
        <v>46</v>
      </c>
      <c r="F17" s="28">
        <v>25.89</v>
      </c>
      <c r="G17" s="36"/>
      <c r="H17" s="36"/>
      <c r="I17" s="29" t="s">
        <v>33</v>
      </c>
      <c r="J17" s="30">
        <f t="shared" si="0"/>
        <v>1</v>
      </c>
      <c r="K17" s="31" t="s">
        <v>34</v>
      </c>
      <c r="L17" s="31" t="s">
        <v>4</v>
      </c>
      <c r="M17" s="80"/>
      <c r="N17" s="37"/>
      <c r="O17" s="37"/>
      <c r="P17" s="38"/>
      <c r="Q17" s="37"/>
      <c r="R17" s="37"/>
      <c r="S17" s="39"/>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69">
        <f t="shared" si="1"/>
        <v>0</v>
      </c>
      <c r="BB17" s="69">
        <f t="shared" si="2"/>
        <v>0</v>
      </c>
      <c r="BC17" s="67" t="str">
        <f t="shared" si="3"/>
        <v>INR Zero Only</v>
      </c>
      <c r="IA17" s="34">
        <v>5</v>
      </c>
      <c r="IB17" s="62" t="s">
        <v>47</v>
      </c>
      <c r="IC17" s="34"/>
      <c r="ID17" s="34">
        <v>350</v>
      </c>
      <c r="IE17" s="34" t="s">
        <v>46</v>
      </c>
      <c r="IF17" s="35"/>
      <c r="IG17" s="35"/>
      <c r="IH17" s="35"/>
      <c r="II17" s="35"/>
    </row>
    <row r="18" spans="1:243" s="33" customFormat="1" ht="78.75">
      <c r="A18" s="68">
        <v>6</v>
      </c>
      <c r="B18" s="78" t="s">
        <v>49</v>
      </c>
      <c r="C18" s="79"/>
      <c r="D18" s="64">
        <v>751</v>
      </c>
      <c r="E18" s="65" t="s">
        <v>46</v>
      </c>
      <c r="F18" s="28">
        <v>123.69</v>
      </c>
      <c r="G18" s="36"/>
      <c r="H18" s="36"/>
      <c r="I18" s="29" t="s">
        <v>33</v>
      </c>
      <c r="J18" s="30">
        <f t="shared" si="0"/>
        <v>1</v>
      </c>
      <c r="K18" s="31" t="s">
        <v>34</v>
      </c>
      <c r="L18" s="31" t="s">
        <v>4</v>
      </c>
      <c r="M18" s="80"/>
      <c r="N18" s="37"/>
      <c r="O18" s="37"/>
      <c r="P18" s="38"/>
      <c r="Q18" s="37"/>
      <c r="R18" s="37"/>
      <c r="S18" s="39"/>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69">
        <f t="shared" si="1"/>
        <v>0</v>
      </c>
      <c r="BB18" s="69">
        <f t="shared" si="2"/>
        <v>0</v>
      </c>
      <c r="BC18" s="67" t="str">
        <f t="shared" si="3"/>
        <v>INR Zero Only</v>
      </c>
      <c r="IA18" s="34">
        <v>6</v>
      </c>
      <c r="IB18" s="62" t="s">
        <v>49</v>
      </c>
      <c r="IC18" s="34"/>
      <c r="ID18" s="34">
        <v>751</v>
      </c>
      <c r="IE18" s="34" t="s">
        <v>46</v>
      </c>
      <c r="IF18" s="35"/>
      <c r="IG18" s="35"/>
      <c r="IH18" s="35"/>
      <c r="II18" s="35"/>
    </row>
    <row r="19" spans="1:243" s="33" customFormat="1" ht="33" customHeight="1">
      <c r="A19" s="72" t="s">
        <v>35</v>
      </c>
      <c r="B19" s="71"/>
      <c r="C19" s="42"/>
      <c r="D19" s="75"/>
      <c r="E19" s="43"/>
      <c r="F19" s="43"/>
      <c r="G19" s="43"/>
      <c r="H19" s="44"/>
      <c r="I19" s="44"/>
      <c r="J19" s="44"/>
      <c r="K19" s="44"/>
      <c r="L19" s="45"/>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70">
        <f>SUM(BA13:BA18)</f>
        <v>0</v>
      </c>
      <c r="BB19" s="70">
        <f>SUM(BB13:BB18)</f>
        <v>0</v>
      </c>
      <c r="BC19" s="67" t="str">
        <f>SpellNumber($E$2,BA19)</f>
        <v>INR Zero Only</v>
      </c>
      <c r="IA19" s="34"/>
      <c r="IB19" s="34"/>
      <c r="IC19" s="34"/>
      <c r="ID19" s="34"/>
      <c r="IE19" s="34"/>
      <c r="IF19" s="35"/>
      <c r="IG19" s="35"/>
      <c r="IH19" s="35"/>
      <c r="II19" s="35"/>
    </row>
    <row r="20" spans="1:243" s="55" customFormat="1" ht="39" customHeight="1" hidden="1">
      <c r="A20" s="47" t="s">
        <v>36</v>
      </c>
      <c r="B20" s="48"/>
      <c r="C20" s="49"/>
      <c r="D20" s="76"/>
      <c r="E20" s="60" t="s">
        <v>37</v>
      </c>
      <c r="F20" s="61"/>
      <c r="G20" s="50"/>
      <c r="H20" s="51"/>
      <c r="I20" s="51"/>
      <c r="J20" s="51"/>
      <c r="K20" s="52"/>
      <c r="L20" s="53"/>
      <c r="M20" s="54"/>
      <c r="O20" s="33"/>
      <c r="P20" s="33"/>
      <c r="Q20" s="33"/>
      <c r="R20" s="33"/>
      <c r="S20" s="33"/>
      <c r="BA20" s="56">
        <f>IF(ISBLANK(F20),0,IF(E20="Excess (+)",ROUND(BA19+(BA19*F20),2),IF(E20="Less (-)",ROUND(BA19+(BA19*F20*(-1)),2),0)))</f>
        <v>0</v>
      </c>
      <c r="BB20" s="57">
        <f>ROUND(BA20,0)</f>
        <v>0</v>
      </c>
      <c r="BC20" s="32" t="str">
        <f>SpellNumber(L20,BB20)</f>
        <v> Zero Only</v>
      </c>
      <c r="IA20" s="58"/>
      <c r="IB20" s="58"/>
      <c r="IC20" s="58"/>
      <c r="ID20" s="58"/>
      <c r="IE20" s="58"/>
      <c r="IF20" s="59"/>
      <c r="IG20" s="59"/>
      <c r="IH20" s="59"/>
      <c r="II20" s="59"/>
    </row>
    <row r="21" spans="1:243" s="55" customFormat="1" ht="51" customHeight="1">
      <c r="A21" s="72" t="s">
        <v>38</v>
      </c>
      <c r="B21" s="41"/>
      <c r="C21" s="82" t="str">
        <f>SpellNumber($E$2,BA19)</f>
        <v>INR Zero Only</v>
      </c>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IA21" s="58"/>
      <c r="IB21" s="58"/>
      <c r="IC21" s="58"/>
      <c r="ID21" s="58"/>
      <c r="IE21" s="58"/>
      <c r="IF21" s="59"/>
      <c r="IG21" s="59"/>
      <c r="IH21" s="59"/>
      <c r="II21" s="59"/>
    </row>
  </sheetData>
  <sheetProtection password="F5B2" sheet="1"/>
  <mergeCells count="8">
    <mergeCell ref="A9:BC9"/>
    <mergeCell ref="C21:BC21"/>
    <mergeCell ref="A1:L1"/>
    <mergeCell ref="A4:BC4"/>
    <mergeCell ref="A5:BC5"/>
    <mergeCell ref="A6:BC6"/>
    <mergeCell ref="A7:BC7"/>
    <mergeCell ref="B8:BC8"/>
  </mergeCells>
  <dataValidations count="18">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20">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0">
      <formula1>0</formula1>
      <formula2>99.9</formula2>
    </dataValidation>
    <dataValidation type="list" allowBlank="1" showInputMessage="1" showErrorMessage="1" sqref="L15 L16 L13 L14 L18 L17">
      <formula1>"INR"</formula1>
    </dataValidation>
    <dataValidation type="decimal" allowBlank="1" showErrorMessage="1" errorTitle="Invalid Entry" error="Only Numeric Values are allowed. " sqref="A13:A18">
      <formula1>0</formula1>
      <formula2>999999999999999</formula2>
    </dataValidation>
    <dataValidation type="list" allowBlank="1" showErrorMessage="1" sqref="K13:K18">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18">
      <formula1>0</formula1>
      <formula2>999999999999999</formula2>
    </dataValidation>
    <dataValidation allowBlank="1" showInputMessage="1" showErrorMessage="1" promptTitle="Units" prompt="Please enter Units in text" sqref="E13:E18"/>
    <dataValidation type="decimal" allowBlank="1" showInputMessage="1" showErrorMessage="1" promptTitle="Rate Entry" prompt="Please enter the Basic Price in Rupees for this item. " errorTitle="Invaid Entry" error="Only Numeric Values are allowed. " sqref="G13:H18">
      <formula1>0</formula1>
      <formula2>999999999999999</formula2>
    </dataValidation>
    <dataValidation allowBlank="1" showInputMessage="1" showErrorMessage="1" promptTitle="Itemcode/Make" prompt="Please enter text" sqref="C13:C18">
      <formula1>0</formula1>
      <formula2>0</formula2>
    </dataValidation>
    <dataValidation type="decimal" allowBlank="1" showInputMessage="1" showErrorMessage="1" promptTitle="Quantity" prompt="Please enter the Quantity for this item. " errorTitle="Invalid Entry" error="Only Numeric Values are allowed. " sqref="F13:F18 D13:D1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8">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8">
      <formula1>0</formula1>
      <formula2>999999999999999</formula2>
    </dataValidation>
    <dataValidation type="list" showErrorMessage="1" sqref="I13:I18">
      <formula1>"Excess(+),Less(-)"</formula1>
      <formula2>0</formula2>
    </dataValidation>
    <dataValidation allowBlank="1" showInputMessage="1" showErrorMessage="1" promptTitle="Addition / Deduction" prompt="Please Choose the correct One" sqref="J13:J18">
      <formula1>0</formula1>
      <formula2>0</formula2>
    </dataValidation>
  </dataValidations>
  <printOptions/>
  <pageMargins left="0.55" right="0.3298611111111111" top="0.6097222222222223" bottom="0.5097222222222222" header="0.5118055555555555" footer="0.5118055555555555"/>
  <pageSetup fitToHeight="1"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7" t="s">
        <v>39</v>
      </c>
      <c r="F6" s="87"/>
      <c r="G6" s="87"/>
      <c r="H6" s="87"/>
      <c r="I6" s="87"/>
      <c r="J6" s="87"/>
      <c r="K6" s="87"/>
    </row>
    <row r="7" spans="5:11" ht="15">
      <c r="E7" s="88"/>
      <c r="F7" s="88"/>
      <c r="G7" s="88"/>
      <c r="H7" s="88"/>
      <c r="I7" s="88"/>
      <c r="J7" s="88"/>
      <c r="K7" s="88"/>
    </row>
    <row r="8" spans="5:11" ht="15">
      <c r="E8" s="88"/>
      <c r="F8" s="88"/>
      <c r="G8" s="88"/>
      <c r="H8" s="88"/>
      <c r="I8" s="88"/>
      <c r="J8" s="88"/>
      <c r="K8" s="88"/>
    </row>
    <row r="9" spans="5:11" ht="15">
      <c r="E9" s="88"/>
      <c r="F9" s="88"/>
      <c r="G9" s="88"/>
      <c r="H9" s="88"/>
      <c r="I9" s="88"/>
      <c r="J9" s="88"/>
      <c r="K9" s="88"/>
    </row>
    <row r="10" spans="5:11" ht="15">
      <c r="E10" s="88"/>
      <c r="F10" s="88"/>
      <c r="G10" s="88"/>
      <c r="H10" s="88"/>
      <c r="I10" s="88"/>
      <c r="J10" s="88"/>
      <c r="K10" s="88"/>
    </row>
    <row r="11" spans="5:11" ht="15">
      <c r="E11" s="88"/>
      <c r="F11" s="88"/>
      <c r="G11" s="88"/>
      <c r="H11" s="88"/>
      <c r="I11" s="88"/>
      <c r="J11" s="88"/>
      <c r="K11" s="88"/>
    </row>
    <row r="12" spans="5:11" ht="15">
      <c r="E12" s="88"/>
      <c r="F12" s="88"/>
      <c r="G12" s="88"/>
      <c r="H12" s="88"/>
      <c r="I12" s="88"/>
      <c r="J12" s="88"/>
      <c r="K12" s="88"/>
    </row>
    <row r="13" spans="5:11" ht="15">
      <c r="E13" s="88"/>
      <c r="F13" s="88"/>
      <c r="G13" s="88"/>
      <c r="H13" s="88"/>
      <c r="I13" s="88"/>
      <c r="J13" s="88"/>
      <c r="K13" s="88"/>
    </row>
    <row r="14" spans="5:11" ht="15">
      <c r="E14" s="88"/>
      <c r="F14" s="88"/>
      <c r="G14" s="88"/>
      <c r="H14" s="88"/>
      <c r="I14" s="88"/>
      <c r="J14" s="88"/>
      <c r="K14" s="8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2021-11-01T11:29:25Z</cp:lastPrinted>
  <dcterms:created xsi:type="dcterms:W3CDTF">2009-01-30T06:42:42Z</dcterms:created>
  <dcterms:modified xsi:type="dcterms:W3CDTF">2022-06-03T12:05:10Z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