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15" windowWidth="20055" windowHeight="6795" activeTab="1"/>
  </bookViews>
  <sheets>
    <sheet name="Sheet4" sheetId="12" r:id="rId1"/>
    <sheet name="Sheet5" sheetId="13" r:id="rId2"/>
  </sheets>
  <definedNames>
    <definedName name="_xlnm.Print_Area" localSheetId="0">Sheet4!$A$1:$K$92</definedName>
    <definedName name="_xlnm.Print_Area" localSheetId="1">Sheet5!$A$1:$H$15</definedName>
  </definedNames>
  <calcPr calcId="145621"/>
</workbook>
</file>

<file path=xl/calcChain.xml><?xml version="1.0" encoding="utf-8"?>
<calcChain xmlns="http://schemas.openxmlformats.org/spreadsheetml/2006/main">
  <c r="F9" i="13" l="1"/>
  <c r="G9" i="13"/>
  <c r="F6" i="13"/>
  <c r="F7" i="13"/>
  <c r="F8" i="13"/>
  <c r="F5" i="13"/>
  <c r="C9" i="13"/>
  <c r="C8" i="13"/>
  <c r="G8" i="13" s="1"/>
  <c r="C7" i="13"/>
  <c r="G7" i="13" s="1"/>
  <c r="C6" i="13"/>
  <c r="G6" i="13" s="1"/>
  <c r="C5" i="13"/>
  <c r="G5" i="13" s="1"/>
  <c r="J90" i="12"/>
  <c r="J88" i="12"/>
  <c r="J84" i="12"/>
  <c r="J72" i="12"/>
  <c r="J71" i="12"/>
  <c r="J70" i="12"/>
  <c r="J69" i="12"/>
  <c r="J83" i="12"/>
  <c r="J82" i="12"/>
  <c r="J81" i="12"/>
  <c r="J80" i="12"/>
  <c r="J79" i="12"/>
  <c r="J78" i="12"/>
  <c r="J77" i="12"/>
  <c r="J76" i="12"/>
  <c r="G65" i="12"/>
  <c r="J65" i="12" s="1"/>
  <c r="J64" i="12"/>
  <c r="J63" i="12"/>
  <c r="J62" i="12"/>
  <c r="J61" i="12"/>
  <c r="J53" i="12"/>
  <c r="J54" i="12"/>
  <c r="J55" i="12"/>
  <c r="J56" i="12"/>
  <c r="J57" i="12"/>
  <c r="J58" i="12"/>
  <c r="J59" i="12"/>
  <c r="J52" i="12"/>
  <c r="J50" i="12"/>
  <c r="J49" i="12"/>
  <c r="J51" i="12"/>
  <c r="J48" i="12"/>
  <c r="J47" i="12"/>
  <c r="J46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60" i="12"/>
  <c r="J6" i="12"/>
  <c r="J7" i="12"/>
  <c r="J8" i="12"/>
  <c r="J9" i="12"/>
  <c r="J10" i="12"/>
  <c r="J11" i="12"/>
  <c r="J12" i="12"/>
  <c r="J13" i="12"/>
  <c r="J14" i="12"/>
  <c r="G10" i="13" l="1"/>
  <c r="J85" i="12"/>
  <c r="J73" i="12"/>
  <c r="J5" i="12"/>
  <c r="J66" i="12" s="1"/>
  <c r="G12" i="13" l="1"/>
  <c r="G13" i="13" s="1"/>
  <c r="G11" i="13"/>
</calcChain>
</file>

<file path=xl/sharedStrings.xml><?xml version="1.0" encoding="utf-8"?>
<sst xmlns="http://schemas.openxmlformats.org/spreadsheetml/2006/main" count="186" uniqueCount="54">
  <si>
    <t>Item No.</t>
  </si>
  <si>
    <t>Length</t>
  </si>
  <si>
    <t>Unit</t>
  </si>
  <si>
    <t>Remarks</t>
  </si>
  <si>
    <t>Breadth</t>
  </si>
  <si>
    <t>Sqm</t>
  </si>
  <si>
    <t>Total</t>
  </si>
  <si>
    <t>Rate</t>
  </si>
  <si>
    <t>Amount</t>
  </si>
  <si>
    <t>Qty</t>
  </si>
  <si>
    <t xml:space="preserve">Name of Work: </t>
  </si>
  <si>
    <t>No</t>
  </si>
  <si>
    <t>Depth</t>
  </si>
  <si>
    <t>Item 
No</t>
  </si>
  <si>
    <t>x</t>
  </si>
  <si>
    <t>Finishing walls with Acrylic Smooth exterior paint of required shade : Old work (Two or more coat applied @ 1.67 ltr/ 10 sqm) on existing cement paint surface( including all charges for scaffolding etc,.)</t>
  </si>
  <si>
    <t>North side</t>
  </si>
  <si>
    <t>External wall</t>
  </si>
  <si>
    <t>Deductions</t>
  </si>
  <si>
    <t>South side</t>
  </si>
  <si>
    <t>ABSTRACT ESTIMATE</t>
  </si>
  <si>
    <t xml:space="preserve">Exterior wall Painting works of Pushpagiri Hostel at IISER TVM Campus, Thiruvananthapuram </t>
  </si>
  <si>
    <t>East &amp; west side</t>
  </si>
  <si>
    <t>Deductions doors</t>
  </si>
  <si>
    <t>Facia</t>
  </si>
  <si>
    <t>Wall</t>
  </si>
  <si>
    <t>Buttress</t>
  </si>
  <si>
    <t>Stair room</t>
  </si>
  <si>
    <t xml:space="preserve">Deductions  </t>
  </si>
  <si>
    <t>Sides</t>
  </si>
  <si>
    <t>Balcony</t>
  </si>
  <si>
    <t>Rolling shutters</t>
  </si>
  <si>
    <t>Co- efficient</t>
  </si>
  <si>
    <t>Sloped slabs</t>
  </si>
  <si>
    <t>Wall painting with acrylic emulsion paint of approved brand and manufacture to give an even shade :
Two or more coats.</t>
  </si>
  <si>
    <t>Painting with synthetic enamel paint of approved brand and manufacture to
give an even shade :Two or more coats on new work</t>
  </si>
  <si>
    <t>Removing dry or oil bound distemper, water proofing cement paint and the
like by scrapping, sand papering and preparing the surface smooth including
necessary repairs to scratches etc. complete.</t>
  </si>
  <si>
    <t>Balcony Hand rail</t>
  </si>
  <si>
    <t>Balcony Grill</t>
  </si>
  <si>
    <t>Say</t>
  </si>
  <si>
    <t>Balcony inner sides</t>
  </si>
  <si>
    <t>Sheet Roof at open terrace</t>
  </si>
  <si>
    <t>Finishing walls with water proofing cement paint of required shade : Old work (one or more coats applied @ 2.20 kg/10 sqm) over priming coat of primer applied @ 0.80 litrs/10 sqm complete including cost of Priming coat.</t>
  </si>
  <si>
    <t>At different locations</t>
  </si>
  <si>
    <t>Finishing walls with Acrylic Smooth exterior paint of required shade :
Old work (Two or more coat applied @ 1.67 ltr/ 10 sqm) on existing cement paint surface( including all charges for scaffolding etc,.)</t>
  </si>
  <si>
    <t>DSR 2021 13.111.1</t>
  </si>
  <si>
    <t>DSR 2021 13.60.1</t>
  </si>
  <si>
    <t>DSR 2021 13.61.1</t>
  </si>
  <si>
    <t>DSR 2021 13.91</t>
  </si>
  <si>
    <t>DSR 2021 13.109.1</t>
  </si>
  <si>
    <t>Rate plus Cost Index @ 38 %</t>
  </si>
  <si>
    <t>Removing dry or oil bound distemper, water proofing cement paint and the like by scrapping, sand papering and preparing the surface smooth including necessary repairs to scratches etc. complete.</t>
  </si>
  <si>
    <t>Painting with synthetic enamel paint of approved brand and manufacture to give an even shade :Two or more coats on new work</t>
  </si>
  <si>
    <t>Add Contigency @ 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</si>
</sst>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name val="Cambria"/>
      <family val="1"/>
      <scheme val="maj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sz val="10"/>
      <name val="Arial"/>
    </font>
    <font>
      <sz val="12"/>
      <name val="Book Antiqua"/>
      <family val="1"/>
    </font>
    <font>
      <sz val="12"/>
      <color theme="1"/>
      <name val="Book Antiqua"/>
      <family val="1"/>
    </font>
    <font>
      <b/>
      <u val="double"/>
      <sz val="12"/>
      <color theme="1"/>
      <name val="Book Antiqua"/>
      <family val="1"/>
    </font>
    <font>
      <b/>
      <sz val="12"/>
      <color theme="1"/>
      <name val="Book Antiqua"/>
      <family val="1"/>
    </font>
    <font>
      <b/>
      <u/>
      <sz val="12"/>
      <color theme="1"/>
      <name val="Book Antiqua"/>
      <family val="1"/>
    </font>
    <font>
      <b/>
      <i/>
      <sz val="12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8" fillId="0" borderId="0"/>
    <xf numFmtId="0" fontId="4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top" wrapText="1"/>
    </xf>
    <xf numFmtId="0" fontId="1" fillId="0" borderId="0" xfId="0" applyFont="1"/>
    <xf numFmtId="0" fontId="7" fillId="2" borderId="1" xfId="0" applyFont="1" applyFill="1" applyBorder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Alignment="1">
      <alignment horizontal="center"/>
    </xf>
    <xf numFmtId="2" fontId="7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/>
    <xf numFmtId="0" fontId="7" fillId="2" borderId="1" xfId="0" applyFont="1" applyFill="1" applyBorder="1" applyAlignment="1">
      <alignment horizontal="center" vertical="center"/>
    </xf>
    <xf numFmtId="2" fontId="2" fillId="0" borderId="1" xfId="0" applyNumberFormat="1" applyFont="1" applyBorder="1"/>
    <xf numFmtId="0" fontId="2" fillId="0" borderId="1" xfId="0" applyFont="1" applyBorder="1"/>
    <xf numFmtId="0" fontId="9" fillId="0" borderId="1" xfId="5" applyFont="1" applyFill="1" applyBorder="1" applyAlignment="1">
      <alignment horizontal="justify" vertical="top" wrapText="1"/>
    </xf>
    <xf numFmtId="0" fontId="7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2" fontId="10" fillId="0" borderId="1" xfId="0" applyNumberFormat="1" applyFont="1" applyBorder="1" applyAlignment="1">
      <alignment horizontal="right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/>
    <xf numFmtId="0" fontId="10" fillId="0" borderId="1" xfId="0" applyFont="1" applyBorder="1" applyAlignment="1">
      <alignment wrapText="1"/>
    </xf>
    <xf numFmtId="2" fontId="10" fillId="0" borderId="1" xfId="0" applyNumberFormat="1" applyFont="1" applyBorder="1" applyAlignment="1"/>
    <xf numFmtId="0" fontId="10" fillId="0" borderId="0" xfId="0" applyFont="1" applyBorder="1" applyAlignment="1">
      <alignment vertical="center" wrapText="1"/>
    </xf>
    <xf numFmtId="0" fontId="10" fillId="0" borderId="0" xfId="0" applyFont="1"/>
    <xf numFmtId="165" fontId="9" fillId="0" borderId="1" xfId="6" applyNumberFormat="1" applyFont="1" applyFill="1" applyBorder="1" applyAlignment="1">
      <alignment horizontal="center" vertical="top"/>
    </xf>
    <xf numFmtId="0" fontId="10" fillId="0" borderId="0" xfId="0" applyFont="1" applyAlignment="1">
      <alignment horizontal="right"/>
    </xf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2" fontId="10" fillId="0" borderId="1" xfId="0" applyNumberFormat="1" applyFont="1" applyBorder="1"/>
    <xf numFmtId="0" fontId="11" fillId="0" borderId="1" xfId="0" applyFont="1" applyBorder="1" applyAlignment="1">
      <alignment horizontal="right"/>
    </xf>
    <xf numFmtId="164" fontId="11" fillId="0" borderId="1" xfId="2" applyFont="1" applyBorder="1"/>
    <xf numFmtId="0" fontId="1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vertical="center"/>
    </xf>
  </cellXfs>
  <cellStyles count="7">
    <cellStyle name="Comma" xfId="2" builtinId="3"/>
    <cellStyle name="Normal" xfId="0" builtinId="0"/>
    <cellStyle name="Normal 2" xfId="1"/>
    <cellStyle name="Normal 3 2" xfId="6"/>
    <cellStyle name="Normal 5" xfId="4"/>
    <cellStyle name="Normal 6" xfId="5"/>
    <cellStyle name="Normal 9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0"/>
  <sheetViews>
    <sheetView view="pageBreakPreview" topLeftCell="A10" zoomScale="60" zoomScaleNormal="100" workbookViewId="0">
      <selection activeCell="P10" sqref="P10"/>
    </sheetView>
  </sheetViews>
  <sheetFormatPr defaultRowHeight="14.25" x14ac:dyDescent="0.2"/>
  <cols>
    <col min="1" max="1" width="6.5703125" style="19" customWidth="1"/>
    <col min="2" max="2" width="38.42578125" style="8" customWidth="1"/>
    <col min="3" max="3" width="3.28515625" style="11" bestFit="1" customWidth="1"/>
    <col min="4" max="4" width="2" style="8" bestFit="1" customWidth="1"/>
    <col min="5" max="5" width="3.7109375" style="8" bestFit="1" customWidth="1"/>
    <col min="6" max="6" width="9.42578125" style="8" bestFit="1" customWidth="1"/>
    <col min="7" max="7" width="7.140625" style="8" bestFit="1" customWidth="1"/>
    <col min="8" max="8" width="9.85546875" style="8" bestFit="1" customWidth="1"/>
    <col min="9" max="9" width="8.5703125" style="10" bestFit="1" customWidth="1"/>
    <col min="10" max="10" width="9.42578125" style="10" bestFit="1" customWidth="1"/>
    <col min="11" max="11" width="10.140625" style="8" bestFit="1" customWidth="1"/>
    <col min="12" max="12" width="9.140625" style="8"/>
    <col min="13" max="13" width="14.5703125" style="8" customWidth="1"/>
    <col min="14" max="14" width="9.140625" style="8"/>
    <col min="15" max="15" width="16" style="8" customWidth="1"/>
    <col min="16" max="18" width="9.140625" style="8"/>
    <col min="19" max="19" width="10.42578125" style="8" bestFit="1" customWidth="1"/>
    <col min="20" max="16384" width="9.140625" style="8"/>
  </cols>
  <sheetData>
    <row r="1" spans="1:17" s="49" customFormat="1" ht="45" customHeight="1" x14ac:dyDescent="0.25">
      <c r="A1" s="44"/>
      <c r="B1" s="45" t="s">
        <v>10</v>
      </c>
      <c r="C1" s="46" t="s">
        <v>21</v>
      </c>
      <c r="D1" s="46"/>
      <c r="E1" s="46"/>
      <c r="F1" s="46"/>
      <c r="G1" s="46"/>
      <c r="H1" s="46"/>
      <c r="I1" s="46"/>
      <c r="J1" s="46"/>
      <c r="K1" s="46"/>
      <c r="L1" s="47"/>
      <c r="M1" s="47"/>
      <c r="N1" s="47"/>
      <c r="O1" s="48"/>
      <c r="P1" s="48"/>
      <c r="Q1" s="48"/>
    </row>
    <row r="2" spans="1:17" ht="28.5" x14ac:dyDescent="0.2">
      <c r="A2" s="18" t="s">
        <v>0</v>
      </c>
      <c r="B2" s="14"/>
      <c r="C2" s="35" t="s">
        <v>11</v>
      </c>
      <c r="D2" s="35"/>
      <c r="E2" s="35"/>
      <c r="F2" s="9" t="s">
        <v>32</v>
      </c>
      <c r="G2" s="14" t="s">
        <v>1</v>
      </c>
      <c r="H2" s="14" t="s">
        <v>4</v>
      </c>
      <c r="I2" s="12" t="s">
        <v>12</v>
      </c>
      <c r="J2" s="12" t="s">
        <v>9</v>
      </c>
      <c r="K2" s="14" t="s">
        <v>3</v>
      </c>
    </row>
    <row r="3" spans="1:17" ht="85.5" x14ac:dyDescent="0.2">
      <c r="A3" s="2">
        <v>1</v>
      </c>
      <c r="B3" s="7" t="s">
        <v>15</v>
      </c>
      <c r="C3" s="1"/>
      <c r="D3" s="4"/>
      <c r="E3" s="4"/>
      <c r="F3" s="4"/>
      <c r="G3" s="4"/>
      <c r="H3" s="4"/>
      <c r="I3" s="5"/>
      <c r="J3" s="5"/>
      <c r="K3" s="4"/>
    </row>
    <row r="4" spans="1:17" x14ac:dyDescent="0.2">
      <c r="A4" s="2"/>
      <c r="B4" s="7" t="s">
        <v>22</v>
      </c>
      <c r="C4" s="1"/>
      <c r="D4" s="4"/>
      <c r="E4" s="4"/>
      <c r="F4" s="4"/>
      <c r="G4" s="4"/>
      <c r="H4" s="4"/>
      <c r="I4" s="5"/>
      <c r="J4" s="5"/>
      <c r="K4" s="4"/>
    </row>
    <row r="5" spans="1:17" x14ac:dyDescent="0.2">
      <c r="A5" s="3"/>
      <c r="B5" s="6" t="s">
        <v>17</v>
      </c>
      <c r="C5" s="1">
        <v>2</v>
      </c>
      <c r="D5" s="4" t="s">
        <v>14</v>
      </c>
      <c r="E5" s="4">
        <v>1</v>
      </c>
      <c r="F5" s="4">
        <v>1</v>
      </c>
      <c r="G5" s="4">
        <v>11.7</v>
      </c>
      <c r="H5" s="4"/>
      <c r="I5" s="5">
        <v>10.5</v>
      </c>
      <c r="J5" s="5">
        <f>ROUND(PRODUCT(C5:I5),2)</f>
        <v>245.7</v>
      </c>
      <c r="K5" s="4"/>
    </row>
    <row r="6" spans="1:17" x14ac:dyDescent="0.2">
      <c r="A6" s="3"/>
      <c r="B6" s="6"/>
      <c r="C6" s="1">
        <v>2</v>
      </c>
      <c r="D6" s="4" t="s">
        <v>14</v>
      </c>
      <c r="E6" s="4">
        <v>1</v>
      </c>
      <c r="F6" s="4">
        <v>1</v>
      </c>
      <c r="G6" s="4">
        <v>4.3499999999999996</v>
      </c>
      <c r="H6" s="4"/>
      <c r="I6" s="5">
        <v>3.5</v>
      </c>
      <c r="J6" s="5">
        <f t="shared" ref="J6:J60" si="0">ROUND(PRODUCT(C6:I6),2)</f>
        <v>30.45</v>
      </c>
      <c r="K6" s="4"/>
    </row>
    <row r="7" spans="1:17" x14ac:dyDescent="0.2">
      <c r="A7" s="3"/>
      <c r="B7" s="6" t="s">
        <v>23</v>
      </c>
      <c r="C7" s="1">
        <v>-2</v>
      </c>
      <c r="D7" s="4" t="s">
        <v>14</v>
      </c>
      <c r="E7" s="4">
        <v>2</v>
      </c>
      <c r="F7" s="4">
        <v>0.5</v>
      </c>
      <c r="G7" s="4">
        <v>1</v>
      </c>
      <c r="H7" s="4"/>
      <c r="I7" s="5">
        <v>2.1</v>
      </c>
      <c r="J7" s="5">
        <f t="shared" si="0"/>
        <v>-4.2</v>
      </c>
      <c r="K7" s="4"/>
    </row>
    <row r="8" spans="1:17" x14ac:dyDescent="0.2">
      <c r="A8" s="3"/>
      <c r="B8" s="6"/>
      <c r="C8" s="1">
        <v>-2</v>
      </c>
      <c r="D8" s="4" t="s">
        <v>14</v>
      </c>
      <c r="E8" s="4">
        <v>1</v>
      </c>
      <c r="F8" s="4">
        <v>0.5</v>
      </c>
      <c r="G8" s="4">
        <v>1.5</v>
      </c>
      <c r="H8" s="4"/>
      <c r="I8" s="5">
        <v>2.1</v>
      </c>
      <c r="J8" s="5">
        <f t="shared" si="0"/>
        <v>-3.15</v>
      </c>
      <c r="K8" s="4"/>
    </row>
    <row r="9" spans="1:17" x14ac:dyDescent="0.2">
      <c r="A9" s="3"/>
      <c r="B9" s="6" t="s">
        <v>24</v>
      </c>
      <c r="C9" s="1">
        <v>2</v>
      </c>
      <c r="D9" s="4" t="s">
        <v>14</v>
      </c>
      <c r="E9" s="4">
        <v>1</v>
      </c>
      <c r="F9" s="4">
        <v>1</v>
      </c>
      <c r="G9" s="4">
        <v>2.2999999999999998</v>
      </c>
      <c r="H9" s="4"/>
      <c r="I9" s="5">
        <v>1</v>
      </c>
      <c r="J9" s="5">
        <f t="shared" si="0"/>
        <v>4.5999999999999996</v>
      </c>
      <c r="K9" s="4"/>
    </row>
    <row r="10" spans="1:17" x14ac:dyDescent="0.2">
      <c r="A10" s="3"/>
      <c r="B10" s="6"/>
      <c r="C10" s="1">
        <v>2</v>
      </c>
      <c r="D10" s="4" t="s">
        <v>14</v>
      </c>
      <c r="E10" s="4">
        <v>1</v>
      </c>
      <c r="F10" s="4">
        <v>1</v>
      </c>
      <c r="G10" s="4">
        <v>2.2999999999999998</v>
      </c>
      <c r="H10" s="4"/>
      <c r="I10" s="5">
        <v>1.9</v>
      </c>
      <c r="J10" s="5">
        <f t="shared" si="0"/>
        <v>8.74</v>
      </c>
      <c r="K10" s="4"/>
    </row>
    <row r="11" spans="1:17" x14ac:dyDescent="0.2">
      <c r="A11" s="3"/>
      <c r="B11" s="6"/>
      <c r="C11" s="1">
        <v>2</v>
      </c>
      <c r="D11" s="4" t="s">
        <v>14</v>
      </c>
      <c r="E11" s="4">
        <v>1</v>
      </c>
      <c r="F11" s="4">
        <v>1</v>
      </c>
      <c r="G11" s="4">
        <v>2.2999999999999998</v>
      </c>
      <c r="H11" s="4"/>
      <c r="I11" s="5">
        <v>1.85</v>
      </c>
      <c r="J11" s="5">
        <f t="shared" si="0"/>
        <v>8.51</v>
      </c>
      <c r="K11" s="4"/>
    </row>
    <row r="12" spans="1:17" x14ac:dyDescent="0.2">
      <c r="A12" s="3"/>
      <c r="B12" s="6"/>
      <c r="C12" s="1">
        <v>2</v>
      </c>
      <c r="D12" s="4" t="s">
        <v>14</v>
      </c>
      <c r="E12" s="4">
        <v>2</v>
      </c>
      <c r="F12" s="4">
        <v>1</v>
      </c>
      <c r="G12" s="4">
        <v>1</v>
      </c>
      <c r="H12" s="4"/>
      <c r="I12" s="5">
        <v>1</v>
      </c>
      <c r="J12" s="5">
        <f t="shared" si="0"/>
        <v>4</v>
      </c>
      <c r="K12" s="4"/>
    </row>
    <row r="13" spans="1:17" x14ac:dyDescent="0.2">
      <c r="A13" s="3"/>
      <c r="B13" s="6"/>
      <c r="C13" s="1">
        <v>2</v>
      </c>
      <c r="D13" s="4" t="s">
        <v>14</v>
      </c>
      <c r="E13" s="4">
        <v>2</v>
      </c>
      <c r="F13" s="4">
        <v>1</v>
      </c>
      <c r="G13" s="4">
        <v>1</v>
      </c>
      <c r="H13" s="4"/>
      <c r="I13" s="5">
        <v>1.9</v>
      </c>
      <c r="J13" s="5">
        <f t="shared" si="0"/>
        <v>7.6</v>
      </c>
      <c r="K13" s="4"/>
    </row>
    <row r="14" spans="1:17" x14ac:dyDescent="0.2">
      <c r="A14" s="3"/>
      <c r="B14" s="6"/>
      <c r="C14" s="1">
        <v>2</v>
      </c>
      <c r="D14" s="4" t="s">
        <v>14</v>
      </c>
      <c r="E14" s="4">
        <v>2</v>
      </c>
      <c r="F14" s="4">
        <v>1</v>
      </c>
      <c r="G14" s="4">
        <v>1</v>
      </c>
      <c r="H14" s="4"/>
      <c r="I14" s="5">
        <v>1.85</v>
      </c>
      <c r="J14" s="5">
        <f t="shared" si="0"/>
        <v>7.4</v>
      </c>
      <c r="K14" s="4"/>
    </row>
    <row r="15" spans="1:17" x14ac:dyDescent="0.2">
      <c r="A15" s="3"/>
      <c r="B15" s="6" t="s">
        <v>19</v>
      </c>
      <c r="C15" s="1"/>
      <c r="D15" s="4" t="s">
        <v>14</v>
      </c>
      <c r="E15" s="4"/>
      <c r="F15" s="4">
        <v>1</v>
      </c>
      <c r="G15" s="4"/>
      <c r="H15" s="4"/>
      <c r="I15" s="5"/>
      <c r="J15" s="5">
        <f t="shared" si="0"/>
        <v>1</v>
      </c>
      <c r="K15" s="4"/>
    </row>
    <row r="16" spans="1:17" x14ac:dyDescent="0.2">
      <c r="A16" s="3"/>
      <c r="B16" s="6" t="s">
        <v>25</v>
      </c>
      <c r="C16" s="1">
        <v>2</v>
      </c>
      <c r="D16" s="4" t="s">
        <v>14</v>
      </c>
      <c r="E16" s="4">
        <v>1</v>
      </c>
      <c r="F16" s="4">
        <v>1</v>
      </c>
      <c r="G16" s="4">
        <v>6.4</v>
      </c>
      <c r="H16" s="4"/>
      <c r="I16" s="5">
        <v>12.15</v>
      </c>
      <c r="J16" s="5">
        <f t="shared" si="0"/>
        <v>155.52000000000001</v>
      </c>
      <c r="K16" s="4"/>
    </row>
    <row r="17" spans="1:11" x14ac:dyDescent="0.2">
      <c r="A17" s="3"/>
      <c r="B17" s="6" t="s">
        <v>26</v>
      </c>
      <c r="C17" s="1">
        <v>2</v>
      </c>
      <c r="D17" s="4" t="s">
        <v>14</v>
      </c>
      <c r="E17" s="4">
        <v>5</v>
      </c>
      <c r="F17" s="4">
        <v>1</v>
      </c>
      <c r="G17" s="4">
        <v>0.4</v>
      </c>
      <c r="H17" s="4"/>
      <c r="I17" s="5">
        <v>12.15</v>
      </c>
      <c r="J17" s="5">
        <f t="shared" si="0"/>
        <v>48.6</v>
      </c>
      <c r="K17" s="4"/>
    </row>
    <row r="18" spans="1:11" x14ac:dyDescent="0.2">
      <c r="A18" s="3"/>
      <c r="B18" s="6" t="s">
        <v>23</v>
      </c>
      <c r="C18" s="1">
        <v>-2</v>
      </c>
      <c r="D18" s="4" t="s">
        <v>14</v>
      </c>
      <c r="E18" s="4">
        <v>8</v>
      </c>
      <c r="F18" s="4">
        <v>0.5</v>
      </c>
      <c r="G18" s="4">
        <v>0.9</v>
      </c>
      <c r="H18" s="4"/>
      <c r="I18" s="5">
        <v>1.2</v>
      </c>
      <c r="J18" s="5">
        <f t="shared" si="0"/>
        <v>-8.64</v>
      </c>
      <c r="K18" s="4"/>
    </row>
    <row r="19" spans="1:11" x14ac:dyDescent="0.2">
      <c r="A19" s="3"/>
      <c r="B19" s="6"/>
      <c r="C19" s="1">
        <v>-2</v>
      </c>
      <c r="D19" s="4" t="s">
        <v>14</v>
      </c>
      <c r="E19" s="4">
        <v>8</v>
      </c>
      <c r="F19" s="4">
        <v>0.5</v>
      </c>
      <c r="G19" s="4">
        <v>0.9</v>
      </c>
      <c r="H19" s="4"/>
      <c r="I19" s="5">
        <v>2.1</v>
      </c>
      <c r="J19" s="5">
        <f t="shared" si="0"/>
        <v>-15.12</v>
      </c>
      <c r="K19" s="4"/>
    </row>
    <row r="20" spans="1:11" x14ac:dyDescent="0.2">
      <c r="A20" s="3"/>
      <c r="B20" s="6" t="s">
        <v>24</v>
      </c>
      <c r="C20" s="1">
        <v>2</v>
      </c>
      <c r="D20" s="4" t="s">
        <v>14</v>
      </c>
      <c r="E20" s="4">
        <v>3</v>
      </c>
      <c r="F20" s="4">
        <v>1</v>
      </c>
      <c r="G20" s="4">
        <v>3.1</v>
      </c>
      <c r="H20" s="4"/>
      <c r="I20" s="5">
        <v>1.9</v>
      </c>
      <c r="J20" s="5">
        <f t="shared" si="0"/>
        <v>35.340000000000003</v>
      </c>
      <c r="K20" s="4"/>
    </row>
    <row r="21" spans="1:11" x14ac:dyDescent="0.2">
      <c r="A21" s="3"/>
      <c r="B21" s="6"/>
      <c r="C21" s="1">
        <v>2</v>
      </c>
      <c r="D21" s="4" t="s">
        <v>14</v>
      </c>
      <c r="E21" s="4">
        <v>1</v>
      </c>
      <c r="F21" s="4">
        <v>1</v>
      </c>
      <c r="G21" s="4">
        <v>3.1</v>
      </c>
      <c r="H21" s="4"/>
      <c r="I21" s="5">
        <v>1.4</v>
      </c>
      <c r="J21" s="5">
        <f t="shared" si="0"/>
        <v>8.68</v>
      </c>
      <c r="K21" s="4"/>
    </row>
    <row r="22" spans="1:11" x14ac:dyDescent="0.2">
      <c r="A22" s="3"/>
      <c r="B22" s="6"/>
      <c r="C22" s="1">
        <v>2</v>
      </c>
      <c r="D22" s="4" t="s">
        <v>14</v>
      </c>
      <c r="E22" s="4">
        <v>6</v>
      </c>
      <c r="F22" s="4">
        <v>1</v>
      </c>
      <c r="G22" s="4">
        <v>0.6</v>
      </c>
      <c r="H22" s="4"/>
      <c r="I22" s="5">
        <v>1.4</v>
      </c>
      <c r="J22" s="5">
        <f t="shared" si="0"/>
        <v>10.08</v>
      </c>
      <c r="K22" s="4"/>
    </row>
    <row r="23" spans="1:11" x14ac:dyDescent="0.2">
      <c r="A23" s="3"/>
      <c r="B23" s="6"/>
      <c r="C23" s="1">
        <v>2</v>
      </c>
      <c r="D23" s="4" t="s">
        <v>14</v>
      </c>
      <c r="E23" s="4">
        <v>2</v>
      </c>
      <c r="F23" s="4">
        <v>1</v>
      </c>
      <c r="G23" s="4">
        <v>0.6</v>
      </c>
      <c r="H23" s="4"/>
      <c r="I23" s="5">
        <v>1.4</v>
      </c>
      <c r="J23" s="5">
        <f t="shared" si="0"/>
        <v>3.36</v>
      </c>
      <c r="K23" s="4"/>
    </row>
    <row r="24" spans="1:11" x14ac:dyDescent="0.2">
      <c r="A24" s="3"/>
      <c r="B24" s="6" t="s">
        <v>27</v>
      </c>
      <c r="C24" s="1">
        <v>2</v>
      </c>
      <c r="D24" s="4" t="s">
        <v>14</v>
      </c>
      <c r="E24" s="4">
        <v>1</v>
      </c>
      <c r="F24" s="4">
        <v>1</v>
      </c>
      <c r="G24" s="4">
        <v>4.0999999999999996</v>
      </c>
      <c r="H24" s="4"/>
      <c r="I24" s="5">
        <v>17.5</v>
      </c>
      <c r="J24" s="5">
        <f t="shared" si="0"/>
        <v>143.5</v>
      </c>
      <c r="K24" s="4"/>
    </row>
    <row r="25" spans="1:11" x14ac:dyDescent="0.2">
      <c r="A25" s="3"/>
      <c r="B25" s="6" t="s">
        <v>28</v>
      </c>
      <c r="C25" s="1">
        <v>-2</v>
      </c>
      <c r="D25" s="4" t="s">
        <v>14</v>
      </c>
      <c r="E25" s="4">
        <v>4</v>
      </c>
      <c r="F25" s="4">
        <v>0.5</v>
      </c>
      <c r="G25" s="4">
        <v>0.9</v>
      </c>
      <c r="H25" s="4"/>
      <c r="I25" s="5">
        <v>1.2</v>
      </c>
      <c r="J25" s="5">
        <f t="shared" si="0"/>
        <v>-4.32</v>
      </c>
      <c r="K25" s="4"/>
    </row>
    <row r="26" spans="1:11" x14ac:dyDescent="0.2">
      <c r="A26" s="3"/>
      <c r="B26" s="6" t="s">
        <v>29</v>
      </c>
      <c r="C26" s="1">
        <v>2</v>
      </c>
      <c r="D26" s="4" t="s">
        <v>14</v>
      </c>
      <c r="E26" s="4">
        <v>1</v>
      </c>
      <c r="F26" s="4">
        <v>1</v>
      </c>
      <c r="G26" s="4">
        <v>1.4</v>
      </c>
      <c r="H26" s="4"/>
      <c r="I26" s="5">
        <v>17.5</v>
      </c>
      <c r="J26" s="5">
        <f t="shared" si="0"/>
        <v>49</v>
      </c>
      <c r="K26" s="4"/>
    </row>
    <row r="27" spans="1:11" x14ac:dyDescent="0.2">
      <c r="A27" s="2"/>
      <c r="B27" s="7"/>
      <c r="C27" s="1">
        <v>2</v>
      </c>
      <c r="D27" s="4" t="s">
        <v>14</v>
      </c>
      <c r="E27" s="13">
        <v>1</v>
      </c>
      <c r="F27" s="4">
        <v>1</v>
      </c>
      <c r="G27" s="4">
        <v>4.8499999999999996</v>
      </c>
      <c r="H27" s="4"/>
      <c r="I27" s="5">
        <v>17.5</v>
      </c>
      <c r="J27" s="5">
        <f t="shared" si="0"/>
        <v>169.75</v>
      </c>
      <c r="K27" s="4"/>
    </row>
    <row r="28" spans="1:11" x14ac:dyDescent="0.2">
      <c r="A28" s="3"/>
      <c r="B28" s="6"/>
      <c r="C28" s="1">
        <v>2</v>
      </c>
      <c r="D28" s="4" t="s">
        <v>14</v>
      </c>
      <c r="E28" s="4">
        <v>2</v>
      </c>
      <c r="F28" s="4">
        <v>1</v>
      </c>
      <c r="G28" s="4">
        <v>4.5</v>
      </c>
      <c r="H28" s="4"/>
      <c r="I28" s="5">
        <v>4.37</v>
      </c>
      <c r="J28" s="5">
        <f t="shared" si="0"/>
        <v>78.66</v>
      </c>
      <c r="K28" s="4"/>
    </row>
    <row r="29" spans="1:11" x14ac:dyDescent="0.2">
      <c r="A29" s="3"/>
      <c r="B29" s="6" t="s">
        <v>25</v>
      </c>
      <c r="C29" s="1">
        <v>2</v>
      </c>
      <c r="D29" s="4" t="s">
        <v>14</v>
      </c>
      <c r="E29" s="13">
        <v>1</v>
      </c>
      <c r="F29" s="4">
        <v>1</v>
      </c>
      <c r="G29" s="4">
        <v>6.1</v>
      </c>
      <c r="H29" s="4"/>
      <c r="I29" s="5">
        <v>13.75</v>
      </c>
      <c r="J29" s="5">
        <f t="shared" si="0"/>
        <v>167.75</v>
      </c>
      <c r="K29" s="4"/>
    </row>
    <row r="30" spans="1:11" x14ac:dyDescent="0.2">
      <c r="A30" s="2"/>
      <c r="B30" s="7" t="s">
        <v>18</v>
      </c>
      <c r="C30" s="1">
        <v>-2</v>
      </c>
      <c r="D30" s="4" t="s">
        <v>14</v>
      </c>
      <c r="E30" s="4">
        <v>8</v>
      </c>
      <c r="F30" s="4">
        <v>0.5</v>
      </c>
      <c r="G30" s="4">
        <v>1.5</v>
      </c>
      <c r="H30" s="4"/>
      <c r="I30" s="5">
        <v>2.1</v>
      </c>
      <c r="J30" s="5">
        <f t="shared" si="0"/>
        <v>-25.2</v>
      </c>
      <c r="K30" s="4"/>
    </row>
    <row r="31" spans="1:11" x14ac:dyDescent="0.2">
      <c r="A31" s="3"/>
      <c r="B31" s="6" t="s">
        <v>29</v>
      </c>
      <c r="C31" s="1">
        <v>2</v>
      </c>
      <c r="D31" s="4" t="s">
        <v>14</v>
      </c>
      <c r="E31" s="4">
        <v>8</v>
      </c>
      <c r="F31" s="4">
        <v>1</v>
      </c>
      <c r="G31" s="4">
        <v>0.75</v>
      </c>
      <c r="H31" s="4"/>
      <c r="I31" s="5">
        <v>2.1</v>
      </c>
      <c r="J31" s="5">
        <f t="shared" si="0"/>
        <v>25.2</v>
      </c>
      <c r="K31" s="4"/>
    </row>
    <row r="32" spans="1:11" x14ac:dyDescent="0.2">
      <c r="A32" s="3"/>
      <c r="B32" s="6" t="s">
        <v>24</v>
      </c>
      <c r="C32" s="1">
        <v>2</v>
      </c>
      <c r="D32" s="4" t="s">
        <v>14</v>
      </c>
      <c r="E32" s="4">
        <v>1</v>
      </c>
      <c r="F32" s="4">
        <v>1</v>
      </c>
      <c r="G32" s="4">
        <v>6.1</v>
      </c>
      <c r="H32" s="4"/>
      <c r="I32" s="5">
        <v>1.7</v>
      </c>
      <c r="J32" s="5">
        <f t="shared" si="0"/>
        <v>20.74</v>
      </c>
      <c r="K32" s="4"/>
    </row>
    <row r="33" spans="1:11" x14ac:dyDescent="0.2">
      <c r="A33" s="3"/>
      <c r="B33" s="6" t="s">
        <v>29</v>
      </c>
      <c r="C33" s="1">
        <v>2</v>
      </c>
      <c r="D33" s="4" t="s">
        <v>14</v>
      </c>
      <c r="E33" s="4">
        <v>1</v>
      </c>
      <c r="F33" s="4">
        <v>1</v>
      </c>
      <c r="G33" s="4">
        <v>3.85</v>
      </c>
      <c r="H33" s="4"/>
      <c r="I33" s="5">
        <v>13.75</v>
      </c>
      <c r="J33" s="5">
        <f t="shared" si="0"/>
        <v>105.88</v>
      </c>
      <c r="K33" s="4"/>
    </row>
    <row r="34" spans="1:11" x14ac:dyDescent="0.2">
      <c r="A34" s="3"/>
      <c r="B34" s="6" t="s">
        <v>25</v>
      </c>
      <c r="C34" s="1">
        <v>2</v>
      </c>
      <c r="D34" s="4" t="s">
        <v>14</v>
      </c>
      <c r="E34" s="4">
        <v>1</v>
      </c>
      <c r="F34" s="4">
        <v>1</v>
      </c>
      <c r="G34" s="4">
        <v>13.1</v>
      </c>
      <c r="H34" s="4"/>
      <c r="I34" s="5">
        <v>12.15</v>
      </c>
      <c r="J34" s="5">
        <f t="shared" si="0"/>
        <v>318.33</v>
      </c>
      <c r="K34" s="4"/>
    </row>
    <row r="35" spans="1:11" x14ac:dyDescent="0.2">
      <c r="A35" s="3"/>
      <c r="B35" s="6" t="s">
        <v>26</v>
      </c>
      <c r="C35" s="1">
        <v>2</v>
      </c>
      <c r="D35" s="4" t="s">
        <v>14</v>
      </c>
      <c r="E35" s="4">
        <v>11</v>
      </c>
      <c r="F35" s="4">
        <v>1</v>
      </c>
      <c r="G35" s="4">
        <v>0.4</v>
      </c>
      <c r="H35" s="4"/>
      <c r="I35" s="5">
        <v>12.15</v>
      </c>
      <c r="J35" s="5">
        <f t="shared" si="0"/>
        <v>106.92</v>
      </c>
      <c r="K35" s="4"/>
    </row>
    <row r="36" spans="1:11" x14ac:dyDescent="0.2">
      <c r="A36" s="3"/>
      <c r="B36" s="6" t="s">
        <v>18</v>
      </c>
      <c r="C36" s="1">
        <v>-2</v>
      </c>
      <c r="D36" s="4" t="s">
        <v>14</v>
      </c>
      <c r="E36" s="4">
        <v>12</v>
      </c>
      <c r="F36" s="4">
        <v>0.5</v>
      </c>
      <c r="G36" s="4">
        <v>0.9</v>
      </c>
      <c r="H36" s="4"/>
      <c r="I36" s="5">
        <v>1.2</v>
      </c>
      <c r="J36" s="5">
        <f t="shared" si="0"/>
        <v>-12.96</v>
      </c>
      <c r="K36" s="4"/>
    </row>
    <row r="37" spans="1:11" x14ac:dyDescent="0.2">
      <c r="A37" s="3"/>
      <c r="B37" s="6"/>
      <c r="C37" s="1">
        <v>-2</v>
      </c>
      <c r="D37" s="4" t="s">
        <v>14</v>
      </c>
      <c r="E37" s="4">
        <v>12</v>
      </c>
      <c r="F37" s="4">
        <v>0.5</v>
      </c>
      <c r="G37" s="4">
        <v>0.9</v>
      </c>
      <c r="H37" s="4"/>
      <c r="I37" s="5">
        <v>2.1</v>
      </c>
      <c r="J37" s="5">
        <f t="shared" si="0"/>
        <v>-22.68</v>
      </c>
      <c r="K37" s="4"/>
    </row>
    <row r="38" spans="1:11" x14ac:dyDescent="0.2">
      <c r="A38" s="3"/>
      <c r="B38" s="6" t="s">
        <v>31</v>
      </c>
      <c r="C38" s="1">
        <v>-2</v>
      </c>
      <c r="D38" s="4" t="s">
        <v>14</v>
      </c>
      <c r="E38" s="4">
        <v>4</v>
      </c>
      <c r="F38" s="4">
        <v>0.5</v>
      </c>
      <c r="G38" s="4">
        <v>2.85</v>
      </c>
      <c r="H38" s="4"/>
      <c r="I38" s="5">
        <v>2.9</v>
      </c>
      <c r="J38" s="5">
        <f t="shared" si="0"/>
        <v>-33.06</v>
      </c>
      <c r="K38" s="4"/>
    </row>
    <row r="39" spans="1:11" x14ac:dyDescent="0.2">
      <c r="A39" s="3"/>
      <c r="B39" s="6" t="s">
        <v>30</v>
      </c>
      <c r="C39" s="1">
        <v>2</v>
      </c>
      <c r="D39" s="4" t="s">
        <v>14</v>
      </c>
      <c r="E39" s="4">
        <v>4</v>
      </c>
      <c r="F39" s="4">
        <v>1</v>
      </c>
      <c r="G39" s="4">
        <v>3.1</v>
      </c>
      <c r="H39" s="4"/>
      <c r="I39" s="5">
        <v>1.9</v>
      </c>
      <c r="J39" s="5">
        <f t="shared" si="0"/>
        <v>47.12</v>
      </c>
      <c r="K39" s="4"/>
    </row>
    <row r="40" spans="1:11" x14ac:dyDescent="0.2">
      <c r="A40" s="3"/>
      <c r="B40" s="6"/>
      <c r="C40" s="1">
        <v>2</v>
      </c>
      <c r="D40" s="4" t="s">
        <v>14</v>
      </c>
      <c r="E40" s="4">
        <v>2</v>
      </c>
      <c r="F40" s="4">
        <v>1</v>
      </c>
      <c r="G40" s="4">
        <v>3.1</v>
      </c>
      <c r="H40" s="4"/>
      <c r="I40" s="5">
        <v>1.4</v>
      </c>
      <c r="J40" s="5">
        <f t="shared" si="0"/>
        <v>17.36</v>
      </c>
      <c r="K40" s="4"/>
    </row>
    <row r="41" spans="1:11" x14ac:dyDescent="0.2">
      <c r="A41" s="3"/>
      <c r="B41" s="6"/>
      <c r="C41" s="1">
        <v>2</v>
      </c>
      <c r="D41" s="4" t="s">
        <v>14</v>
      </c>
      <c r="E41" s="4">
        <v>8</v>
      </c>
      <c r="F41" s="4">
        <v>1</v>
      </c>
      <c r="G41" s="4">
        <v>0.6</v>
      </c>
      <c r="H41" s="4"/>
      <c r="I41" s="5">
        <v>1.9</v>
      </c>
      <c r="J41" s="5">
        <f t="shared" si="0"/>
        <v>18.239999999999998</v>
      </c>
      <c r="K41" s="4"/>
    </row>
    <row r="42" spans="1:11" x14ac:dyDescent="0.2">
      <c r="A42" s="3"/>
      <c r="B42" s="6"/>
      <c r="C42" s="1">
        <v>2</v>
      </c>
      <c r="D42" s="4" t="s">
        <v>14</v>
      </c>
      <c r="E42" s="4">
        <v>4</v>
      </c>
      <c r="F42" s="4">
        <v>1</v>
      </c>
      <c r="G42" s="4">
        <v>0.6</v>
      </c>
      <c r="H42" s="4"/>
      <c r="I42" s="5">
        <v>1.4</v>
      </c>
      <c r="J42" s="5">
        <f t="shared" si="0"/>
        <v>6.72</v>
      </c>
      <c r="K42" s="4"/>
    </row>
    <row r="43" spans="1:11" x14ac:dyDescent="0.2">
      <c r="A43" s="3"/>
      <c r="B43" s="6" t="s">
        <v>29</v>
      </c>
      <c r="C43" s="1">
        <v>2</v>
      </c>
      <c r="D43" s="4" t="s">
        <v>14</v>
      </c>
      <c r="E43" s="4">
        <v>1</v>
      </c>
      <c r="F43" s="4">
        <v>1</v>
      </c>
      <c r="G43" s="4">
        <v>1.8</v>
      </c>
      <c r="H43" s="4"/>
      <c r="I43" s="5">
        <v>12.15</v>
      </c>
      <c r="J43" s="5">
        <f t="shared" si="0"/>
        <v>43.74</v>
      </c>
      <c r="K43" s="4"/>
    </row>
    <row r="44" spans="1:11" x14ac:dyDescent="0.2">
      <c r="A44" s="3"/>
      <c r="B44" s="6" t="s">
        <v>25</v>
      </c>
      <c r="C44" s="1">
        <v>1</v>
      </c>
      <c r="D44" s="4" t="s">
        <v>14</v>
      </c>
      <c r="E44" s="4">
        <v>1</v>
      </c>
      <c r="F44" s="4">
        <v>1</v>
      </c>
      <c r="G44" s="4">
        <v>6.1</v>
      </c>
      <c r="H44" s="4"/>
      <c r="I44" s="5">
        <v>12.15</v>
      </c>
      <c r="J44" s="5">
        <f t="shared" si="0"/>
        <v>74.12</v>
      </c>
      <c r="K44" s="4"/>
    </row>
    <row r="45" spans="1:11" x14ac:dyDescent="0.2">
      <c r="A45" s="3"/>
      <c r="B45" s="6" t="s">
        <v>18</v>
      </c>
      <c r="C45" s="1">
        <v>-2</v>
      </c>
      <c r="D45" s="4" t="s">
        <v>14</v>
      </c>
      <c r="E45" s="4">
        <v>4</v>
      </c>
      <c r="F45" s="4">
        <v>0.5</v>
      </c>
      <c r="G45" s="4">
        <v>1.5</v>
      </c>
      <c r="H45" s="4"/>
      <c r="I45" s="5">
        <v>2.1</v>
      </c>
      <c r="J45" s="5">
        <f t="shared" si="0"/>
        <v>-12.6</v>
      </c>
      <c r="K45" s="4"/>
    </row>
    <row r="46" spans="1:11" x14ac:dyDescent="0.2">
      <c r="A46" s="3"/>
      <c r="B46" s="34" t="s">
        <v>16</v>
      </c>
      <c r="C46" s="1"/>
      <c r="D46" s="4" t="s">
        <v>14</v>
      </c>
      <c r="E46" s="4"/>
      <c r="F46" s="4">
        <v>1</v>
      </c>
      <c r="G46" s="4"/>
      <c r="H46" s="4"/>
      <c r="I46" s="5"/>
      <c r="J46" s="5">
        <f>ROUND(PRODUCT(C46:I46),2)</f>
        <v>1</v>
      </c>
      <c r="K46" s="4"/>
    </row>
    <row r="47" spans="1:11" x14ac:dyDescent="0.2">
      <c r="A47" s="3"/>
      <c r="B47" s="6" t="s">
        <v>25</v>
      </c>
      <c r="C47" s="1">
        <v>2</v>
      </c>
      <c r="D47" s="4" t="s">
        <v>14</v>
      </c>
      <c r="E47" s="4">
        <v>1</v>
      </c>
      <c r="F47" s="4">
        <v>1</v>
      </c>
      <c r="G47" s="4">
        <v>7.45</v>
      </c>
      <c r="H47" s="4"/>
      <c r="I47" s="5">
        <v>10.85</v>
      </c>
      <c r="J47" s="5">
        <f>ROUND(PRODUCT(C47:I47),2)</f>
        <v>161.66999999999999</v>
      </c>
      <c r="K47" s="4"/>
    </row>
    <row r="48" spans="1:11" x14ac:dyDescent="0.2">
      <c r="A48" s="3"/>
      <c r="B48" s="6" t="s">
        <v>29</v>
      </c>
      <c r="C48" s="1">
        <v>2</v>
      </c>
      <c r="D48" s="4" t="s">
        <v>14</v>
      </c>
      <c r="E48" s="4">
        <v>1</v>
      </c>
      <c r="F48" s="4">
        <v>1</v>
      </c>
      <c r="G48" s="4">
        <v>1</v>
      </c>
      <c r="H48" s="4"/>
      <c r="I48" s="5">
        <v>10.85</v>
      </c>
      <c r="J48" s="5">
        <f t="shared" ref="J48" si="1">ROUND(PRODUCT(C48:I48),2)</f>
        <v>21.7</v>
      </c>
      <c r="K48" s="4"/>
    </row>
    <row r="49" spans="1:11" x14ac:dyDescent="0.2">
      <c r="A49" s="3"/>
      <c r="B49" s="6" t="s">
        <v>25</v>
      </c>
      <c r="C49" s="1">
        <v>3</v>
      </c>
      <c r="D49" s="4" t="s">
        <v>14</v>
      </c>
      <c r="E49" s="13">
        <v>1</v>
      </c>
      <c r="F49" s="4">
        <v>1</v>
      </c>
      <c r="G49" s="4">
        <v>12.8</v>
      </c>
      <c r="H49" s="4"/>
      <c r="I49" s="5">
        <v>9.85</v>
      </c>
      <c r="J49" s="5">
        <f>ROUND(PRODUCT(C49:I49),2)</f>
        <v>378.24</v>
      </c>
      <c r="K49" s="4"/>
    </row>
    <row r="50" spans="1:11" x14ac:dyDescent="0.2">
      <c r="A50" s="3"/>
      <c r="B50" s="6" t="s">
        <v>26</v>
      </c>
      <c r="C50" s="1">
        <v>2</v>
      </c>
      <c r="D50" s="4" t="s">
        <v>14</v>
      </c>
      <c r="E50" s="4">
        <v>11</v>
      </c>
      <c r="F50" s="4">
        <v>1</v>
      </c>
      <c r="G50" s="4">
        <v>0.4</v>
      </c>
      <c r="H50" s="4"/>
      <c r="I50" s="5">
        <v>9.85</v>
      </c>
      <c r="J50" s="5">
        <f t="shared" ref="J50" si="2">ROUND(PRODUCT(C50:I50),2)</f>
        <v>86.68</v>
      </c>
      <c r="K50" s="4"/>
    </row>
    <row r="51" spans="1:11" x14ac:dyDescent="0.2">
      <c r="A51" s="2"/>
      <c r="B51" s="7" t="s">
        <v>18</v>
      </c>
      <c r="C51" s="1">
        <v>-2</v>
      </c>
      <c r="D51" s="4" t="s">
        <v>14</v>
      </c>
      <c r="E51" s="4">
        <v>12</v>
      </c>
      <c r="F51" s="4">
        <v>0.5</v>
      </c>
      <c r="G51" s="4">
        <v>0.9</v>
      </c>
      <c r="H51" s="4"/>
      <c r="I51" s="5">
        <v>1.2</v>
      </c>
      <c r="J51" s="5">
        <f>ROUND(PRODUCT(C51:I51),2)</f>
        <v>-12.96</v>
      </c>
      <c r="K51" s="4"/>
    </row>
    <row r="52" spans="1:11" x14ac:dyDescent="0.2">
      <c r="A52" s="2"/>
      <c r="B52" s="7" t="s">
        <v>18</v>
      </c>
      <c r="C52" s="1">
        <v>-2</v>
      </c>
      <c r="D52" s="4" t="s">
        <v>14</v>
      </c>
      <c r="E52" s="4">
        <v>12</v>
      </c>
      <c r="F52" s="4">
        <v>0.5</v>
      </c>
      <c r="G52" s="4">
        <v>0.9</v>
      </c>
      <c r="H52" s="4"/>
      <c r="I52" s="5">
        <v>2.1</v>
      </c>
      <c r="J52" s="5">
        <f t="shared" ref="J52" si="3">ROUND(PRODUCT(C52:I52),2)</f>
        <v>-22.68</v>
      </c>
      <c r="K52" s="4"/>
    </row>
    <row r="53" spans="1:11" x14ac:dyDescent="0.2">
      <c r="A53" s="3"/>
      <c r="B53" s="6" t="s">
        <v>30</v>
      </c>
      <c r="C53" s="1">
        <v>3</v>
      </c>
      <c r="D53" s="4" t="s">
        <v>14</v>
      </c>
      <c r="E53" s="4">
        <v>4</v>
      </c>
      <c r="F53" s="4">
        <v>1</v>
      </c>
      <c r="G53" s="4">
        <v>3.1</v>
      </c>
      <c r="H53" s="4"/>
      <c r="I53" s="5">
        <v>1.9</v>
      </c>
      <c r="J53" s="5">
        <f t="shared" ref="J53:J59" si="4">ROUND(PRODUCT(C53:I53),2)</f>
        <v>70.680000000000007</v>
      </c>
      <c r="K53" s="4"/>
    </row>
    <row r="54" spans="1:11" x14ac:dyDescent="0.2">
      <c r="A54" s="3"/>
      <c r="B54" s="6"/>
      <c r="C54" s="1">
        <v>3</v>
      </c>
      <c r="D54" s="4" t="s">
        <v>14</v>
      </c>
      <c r="E54" s="4">
        <v>2</v>
      </c>
      <c r="F54" s="4">
        <v>1</v>
      </c>
      <c r="G54" s="4">
        <v>3.1</v>
      </c>
      <c r="H54" s="4"/>
      <c r="I54" s="5">
        <v>1.4</v>
      </c>
      <c r="J54" s="5">
        <f t="shared" si="4"/>
        <v>26.04</v>
      </c>
      <c r="K54" s="4"/>
    </row>
    <row r="55" spans="1:11" x14ac:dyDescent="0.2">
      <c r="A55" s="3"/>
      <c r="B55" s="6"/>
      <c r="C55" s="1">
        <v>3</v>
      </c>
      <c r="D55" s="4" t="s">
        <v>14</v>
      </c>
      <c r="E55" s="4">
        <v>8</v>
      </c>
      <c r="F55" s="4">
        <v>1</v>
      </c>
      <c r="G55" s="4">
        <v>0.6</v>
      </c>
      <c r="H55" s="4"/>
      <c r="I55" s="5">
        <v>1.9</v>
      </c>
      <c r="J55" s="5">
        <f t="shared" si="4"/>
        <v>27.36</v>
      </c>
      <c r="K55" s="4"/>
    </row>
    <row r="56" spans="1:11" x14ac:dyDescent="0.2">
      <c r="A56" s="3"/>
      <c r="B56" s="6"/>
      <c r="C56" s="1">
        <v>3</v>
      </c>
      <c r="D56" s="4" t="s">
        <v>14</v>
      </c>
      <c r="E56" s="4">
        <v>4</v>
      </c>
      <c r="F56" s="4">
        <v>1</v>
      </c>
      <c r="G56" s="4">
        <v>0.6</v>
      </c>
      <c r="H56" s="4"/>
      <c r="I56" s="5">
        <v>1.4</v>
      </c>
      <c r="J56" s="5">
        <f t="shared" si="4"/>
        <v>10.08</v>
      </c>
      <c r="K56" s="4"/>
    </row>
    <row r="57" spans="1:11" x14ac:dyDescent="0.2">
      <c r="A57" s="3"/>
      <c r="B57" s="6" t="s">
        <v>29</v>
      </c>
      <c r="C57" s="1">
        <v>2</v>
      </c>
      <c r="D57" s="4" t="s">
        <v>14</v>
      </c>
      <c r="E57" s="4">
        <v>1</v>
      </c>
      <c r="F57" s="4">
        <v>1</v>
      </c>
      <c r="G57" s="4">
        <v>1.8</v>
      </c>
      <c r="H57" s="4"/>
      <c r="I57" s="5">
        <v>9.85</v>
      </c>
      <c r="J57" s="5">
        <f t="shared" si="4"/>
        <v>35.46</v>
      </c>
      <c r="K57" s="4"/>
    </row>
    <row r="58" spans="1:11" x14ac:dyDescent="0.2">
      <c r="A58" s="3"/>
      <c r="B58" s="6" t="s">
        <v>25</v>
      </c>
      <c r="C58" s="1">
        <v>1</v>
      </c>
      <c r="D58" s="4" t="s">
        <v>14</v>
      </c>
      <c r="E58" s="4">
        <v>1</v>
      </c>
      <c r="F58" s="4">
        <v>1</v>
      </c>
      <c r="G58" s="4">
        <v>6.1</v>
      </c>
      <c r="H58" s="4"/>
      <c r="I58" s="5">
        <v>9.85</v>
      </c>
      <c r="J58" s="5">
        <f t="shared" si="4"/>
        <v>60.09</v>
      </c>
      <c r="K58" s="4"/>
    </row>
    <row r="59" spans="1:11" x14ac:dyDescent="0.2">
      <c r="A59" s="3"/>
      <c r="B59" s="6" t="s">
        <v>18</v>
      </c>
      <c r="C59" s="1">
        <v>-3</v>
      </c>
      <c r="D59" s="4" t="s">
        <v>14</v>
      </c>
      <c r="E59" s="4">
        <v>2</v>
      </c>
      <c r="F59" s="4">
        <v>0.5</v>
      </c>
      <c r="G59" s="4">
        <v>1.5</v>
      </c>
      <c r="H59" s="4"/>
      <c r="I59" s="5">
        <v>2.1</v>
      </c>
      <c r="J59" s="5">
        <f t="shared" si="4"/>
        <v>-9.4499999999999993</v>
      </c>
      <c r="K59" s="4"/>
    </row>
    <row r="60" spans="1:11" x14ac:dyDescent="0.2">
      <c r="A60" s="3"/>
      <c r="B60" s="6" t="s">
        <v>29</v>
      </c>
      <c r="C60" s="1">
        <v>2</v>
      </c>
      <c r="D60" s="4" t="s">
        <v>14</v>
      </c>
      <c r="E60" s="4">
        <v>3</v>
      </c>
      <c r="F60" s="4">
        <v>1</v>
      </c>
      <c r="G60" s="4">
        <v>0.75</v>
      </c>
      <c r="H60" s="4"/>
      <c r="I60" s="5">
        <v>2.1</v>
      </c>
      <c r="J60" s="5">
        <f t="shared" si="0"/>
        <v>9.4499999999999993</v>
      </c>
      <c r="K60" s="4"/>
    </row>
    <row r="61" spans="1:11" x14ac:dyDescent="0.2">
      <c r="A61" s="3"/>
      <c r="B61" s="6" t="s">
        <v>33</v>
      </c>
      <c r="C61" s="1">
        <v>2</v>
      </c>
      <c r="D61" s="4" t="s">
        <v>14</v>
      </c>
      <c r="E61" s="4">
        <v>1</v>
      </c>
      <c r="F61" s="4">
        <v>1.5</v>
      </c>
      <c r="G61" s="4">
        <v>6.7</v>
      </c>
      <c r="H61" s="4"/>
      <c r="I61" s="5">
        <v>5.3</v>
      </c>
      <c r="J61" s="5">
        <f t="shared" ref="J61" si="5">ROUND(PRODUCT(C61:I61),2)</f>
        <v>106.53</v>
      </c>
      <c r="K61" s="4"/>
    </row>
    <row r="62" spans="1:11" x14ac:dyDescent="0.2">
      <c r="A62" s="3"/>
      <c r="B62" s="6" t="s">
        <v>29</v>
      </c>
      <c r="C62" s="1">
        <v>2</v>
      </c>
      <c r="D62" s="4" t="s">
        <v>14</v>
      </c>
      <c r="E62" s="4">
        <v>1</v>
      </c>
      <c r="F62" s="4">
        <v>1.5</v>
      </c>
      <c r="G62" s="4">
        <v>13.7</v>
      </c>
      <c r="H62" s="4"/>
      <c r="I62" s="5">
        <v>5.3</v>
      </c>
      <c r="J62" s="5">
        <f t="shared" ref="J62:J65" si="6">ROUND(PRODUCT(C62:I62),2)</f>
        <v>217.83</v>
      </c>
      <c r="K62" s="4"/>
    </row>
    <row r="63" spans="1:11" x14ac:dyDescent="0.2">
      <c r="A63" s="3"/>
      <c r="B63" s="6" t="s">
        <v>29</v>
      </c>
      <c r="C63" s="1">
        <v>2</v>
      </c>
      <c r="D63" s="4" t="s">
        <v>14</v>
      </c>
      <c r="E63" s="4">
        <v>1</v>
      </c>
      <c r="F63" s="4">
        <v>1.5</v>
      </c>
      <c r="G63" s="4">
        <v>13.1</v>
      </c>
      <c r="H63" s="4"/>
      <c r="I63" s="5">
        <v>5.3</v>
      </c>
      <c r="J63" s="5">
        <f t="shared" si="6"/>
        <v>208.29</v>
      </c>
      <c r="K63" s="4"/>
    </row>
    <row r="64" spans="1:11" x14ac:dyDescent="0.2">
      <c r="A64" s="3"/>
      <c r="B64" s="6" t="s">
        <v>29</v>
      </c>
      <c r="C64" s="1">
        <v>2</v>
      </c>
      <c r="D64" s="4" t="s">
        <v>14</v>
      </c>
      <c r="E64" s="4">
        <v>1</v>
      </c>
      <c r="F64" s="4">
        <v>1.5</v>
      </c>
      <c r="G64" s="4">
        <v>13.7</v>
      </c>
      <c r="H64" s="4"/>
      <c r="I64" s="5">
        <v>5.3</v>
      </c>
      <c r="J64" s="5">
        <f t="shared" si="6"/>
        <v>217.83</v>
      </c>
      <c r="K64" s="4"/>
    </row>
    <row r="65" spans="1:11" x14ac:dyDescent="0.2">
      <c r="A65" s="3"/>
      <c r="B65" s="6" t="s">
        <v>29</v>
      </c>
      <c r="C65" s="1">
        <v>2</v>
      </c>
      <c r="D65" s="4" t="s">
        <v>14</v>
      </c>
      <c r="E65" s="4">
        <v>12</v>
      </c>
      <c r="F65" s="4">
        <v>1.5</v>
      </c>
      <c r="G65" s="4">
        <f>(4.5+0.6)/2</f>
        <v>2.5499999999999998</v>
      </c>
      <c r="H65" s="4"/>
      <c r="I65" s="5">
        <v>2.2000000000000002</v>
      </c>
      <c r="J65" s="5">
        <f t="shared" si="6"/>
        <v>201.96</v>
      </c>
      <c r="K65" s="4"/>
    </row>
    <row r="66" spans="1:11" x14ac:dyDescent="0.2">
      <c r="A66" s="2"/>
      <c r="B66" s="4"/>
      <c r="C66" s="1"/>
      <c r="D66" s="4"/>
      <c r="E66" s="4"/>
      <c r="F66" s="4"/>
      <c r="G66" s="4"/>
      <c r="H66" s="4"/>
      <c r="I66" s="5"/>
      <c r="J66" s="15">
        <f>SUM(J5:J65)</f>
        <v>3626.48</v>
      </c>
      <c r="K66" s="4" t="s">
        <v>5</v>
      </c>
    </row>
    <row r="67" spans="1:11" x14ac:dyDescent="0.2">
      <c r="A67" s="3"/>
      <c r="B67" s="4"/>
      <c r="C67" s="1"/>
      <c r="D67" s="4"/>
      <c r="E67" s="4"/>
      <c r="F67" s="4"/>
      <c r="G67" s="4"/>
      <c r="H67" s="4"/>
      <c r="I67" s="5" t="s">
        <v>39</v>
      </c>
      <c r="J67" s="15">
        <v>3627</v>
      </c>
      <c r="K67" s="16" t="s">
        <v>5</v>
      </c>
    </row>
    <row r="68" spans="1:11" ht="78.75" x14ac:dyDescent="0.2">
      <c r="A68" s="2">
        <v>2</v>
      </c>
      <c r="B68" s="17" t="s">
        <v>34</v>
      </c>
      <c r="C68" s="1"/>
      <c r="D68" s="4"/>
      <c r="E68" s="4"/>
      <c r="F68" s="4"/>
      <c r="G68" s="4"/>
      <c r="H68" s="4"/>
      <c r="I68" s="5"/>
      <c r="J68" s="5"/>
      <c r="K68" s="4"/>
    </row>
    <row r="69" spans="1:11" x14ac:dyDescent="0.2">
      <c r="A69" s="3"/>
      <c r="B69" s="4" t="s">
        <v>40</v>
      </c>
      <c r="C69" s="1">
        <v>1</v>
      </c>
      <c r="D69" s="4" t="s">
        <v>14</v>
      </c>
      <c r="E69" s="4">
        <v>26</v>
      </c>
      <c r="F69" s="4">
        <v>1</v>
      </c>
      <c r="G69" s="4">
        <v>3.8</v>
      </c>
      <c r="H69" s="4"/>
      <c r="I69" s="5">
        <v>1.7</v>
      </c>
      <c r="J69" s="5">
        <f t="shared" ref="J69" si="7">ROUND(PRODUCT(C69:I69),2)</f>
        <v>167.96</v>
      </c>
      <c r="K69" s="4"/>
    </row>
    <row r="70" spans="1:11" x14ac:dyDescent="0.2">
      <c r="A70" s="3"/>
      <c r="B70" s="4" t="s">
        <v>40</v>
      </c>
      <c r="C70" s="1">
        <v>1</v>
      </c>
      <c r="D70" s="4" t="s">
        <v>14</v>
      </c>
      <c r="E70" s="4">
        <v>12</v>
      </c>
      <c r="F70" s="4">
        <v>1</v>
      </c>
      <c r="G70" s="4">
        <v>3.8</v>
      </c>
      <c r="H70" s="4"/>
      <c r="I70" s="5">
        <v>1.4</v>
      </c>
      <c r="J70" s="5">
        <f t="shared" ref="J70:J72" si="8">ROUND(PRODUCT(C70:I70),2)</f>
        <v>63.84</v>
      </c>
      <c r="K70" s="4"/>
    </row>
    <row r="71" spans="1:11" x14ac:dyDescent="0.2">
      <c r="A71" s="3"/>
      <c r="B71" s="4" t="s">
        <v>40</v>
      </c>
      <c r="C71" s="1">
        <v>1</v>
      </c>
      <c r="D71" s="4" t="s">
        <v>14</v>
      </c>
      <c r="E71" s="4">
        <v>4</v>
      </c>
      <c r="F71" s="4">
        <v>1</v>
      </c>
      <c r="G71" s="4">
        <v>4</v>
      </c>
      <c r="H71" s="4"/>
      <c r="I71" s="5">
        <v>1.7</v>
      </c>
      <c r="J71" s="5">
        <f t="shared" si="8"/>
        <v>27.2</v>
      </c>
      <c r="K71" s="4"/>
    </row>
    <row r="72" spans="1:11" x14ac:dyDescent="0.2">
      <c r="A72" s="3"/>
      <c r="B72" s="4" t="s">
        <v>40</v>
      </c>
      <c r="C72" s="1">
        <v>1</v>
      </c>
      <c r="D72" s="4" t="s">
        <v>14</v>
      </c>
      <c r="E72" s="4">
        <v>4</v>
      </c>
      <c r="F72" s="4">
        <v>1</v>
      </c>
      <c r="G72" s="4">
        <v>6</v>
      </c>
      <c r="H72" s="4"/>
      <c r="I72" s="5">
        <v>1.4</v>
      </c>
      <c r="J72" s="5">
        <f t="shared" si="8"/>
        <v>33.6</v>
      </c>
      <c r="K72" s="4"/>
    </row>
    <row r="73" spans="1:11" x14ac:dyDescent="0.2">
      <c r="A73" s="3"/>
      <c r="B73" s="4"/>
      <c r="C73" s="1"/>
      <c r="D73" s="4"/>
      <c r="E73" s="4"/>
      <c r="F73" s="4"/>
      <c r="G73" s="4"/>
      <c r="H73" s="4"/>
      <c r="I73" s="5"/>
      <c r="J73" s="5">
        <f>SUM(J69:J72)</f>
        <v>292.60000000000002</v>
      </c>
      <c r="K73" s="4"/>
    </row>
    <row r="74" spans="1:11" x14ac:dyDescent="0.2">
      <c r="A74" s="3"/>
      <c r="B74" s="4"/>
      <c r="C74" s="1"/>
      <c r="D74" s="4"/>
      <c r="E74" s="4"/>
      <c r="F74" s="4"/>
      <c r="G74" s="4"/>
      <c r="H74" s="4"/>
      <c r="I74" s="5" t="s">
        <v>39</v>
      </c>
      <c r="J74" s="15">
        <v>293</v>
      </c>
      <c r="K74" s="16" t="s">
        <v>5</v>
      </c>
    </row>
    <row r="75" spans="1:11" ht="78.75" x14ac:dyDescent="0.2">
      <c r="A75" s="2">
        <v>3</v>
      </c>
      <c r="B75" s="17" t="s">
        <v>35</v>
      </c>
      <c r="C75" s="1"/>
      <c r="D75" s="4"/>
      <c r="E75" s="4"/>
      <c r="F75" s="4"/>
      <c r="G75" s="4"/>
      <c r="H75" s="4"/>
      <c r="I75" s="5"/>
      <c r="J75" s="5"/>
      <c r="K75" s="4"/>
    </row>
    <row r="76" spans="1:11" x14ac:dyDescent="0.2">
      <c r="A76" s="3"/>
      <c r="B76" s="4" t="s">
        <v>37</v>
      </c>
      <c r="C76" s="1">
        <v>1</v>
      </c>
      <c r="D76" s="4" t="s">
        <v>14</v>
      </c>
      <c r="E76" s="4">
        <v>38</v>
      </c>
      <c r="F76" s="4">
        <v>1</v>
      </c>
      <c r="G76" s="4">
        <v>3.9</v>
      </c>
      <c r="H76" s="4"/>
      <c r="I76" s="5">
        <v>0.2</v>
      </c>
      <c r="J76" s="5">
        <f t="shared" ref="J76:J77" si="9">ROUND(PRODUCT(C76:I76),2)</f>
        <v>29.64</v>
      </c>
      <c r="K76" s="4"/>
    </row>
    <row r="77" spans="1:11" x14ac:dyDescent="0.2">
      <c r="A77" s="3"/>
      <c r="B77" s="4" t="s">
        <v>38</v>
      </c>
      <c r="C77" s="1">
        <v>1</v>
      </c>
      <c r="D77" s="4" t="s">
        <v>14</v>
      </c>
      <c r="E77" s="4">
        <v>38</v>
      </c>
      <c r="F77" s="4">
        <v>1</v>
      </c>
      <c r="G77" s="4">
        <v>2.4</v>
      </c>
      <c r="H77" s="4"/>
      <c r="I77" s="5">
        <v>0.5</v>
      </c>
      <c r="J77" s="5">
        <f t="shared" si="9"/>
        <v>45.6</v>
      </c>
      <c r="K77" s="4"/>
    </row>
    <row r="78" spans="1:11" x14ac:dyDescent="0.2">
      <c r="A78" s="3"/>
      <c r="B78" s="4" t="s">
        <v>37</v>
      </c>
      <c r="C78" s="1">
        <v>1</v>
      </c>
      <c r="D78" s="4" t="s">
        <v>14</v>
      </c>
      <c r="E78" s="4">
        <v>4</v>
      </c>
      <c r="F78" s="4">
        <v>1</v>
      </c>
      <c r="G78" s="4">
        <v>2.1</v>
      </c>
      <c r="H78" s="4"/>
      <c r="I78" s="5">
        <v>0.2</v>
      </c>
      <c r="J78" s="5">
        <f t="shared" ref="J78:J84" si="10">ROUND(PRODUCT(C78:I78),2)</f>
        <v>1.68</v>
      </c>
      <c r="K78" s="4"/>
    </row>
    <row r="79" spans="1:11" x14ac:dyDescent="0.2">
      <c r="A79" s="3"/>
      <c r="B79" s="4" t="s">
        <v>38</v>
      </c>
      <c r="C79" s="1">
        <v>1</v>
      </c>
      <c r="D79" s="4" t="s">
        <v>14</v>
      </c>
      <c r="E79" s="4">
        <v>4</v>
      </c>
      <c r="F79" s="4">
        <v>1</v>
      </c>
      <c r="G79" s="4">
        <v>1.75</v>
      </c>
      <c r="H79" s="4"/>
      <c r="I79" s="5">
        <v>0.5</v>
      </c>
      <c r="J79" s="5">
        <f t="shared" si="10"/>
        <v>3.5</v>
      </c>
      <c r="K79" s="4"/>
    </row>
    <row r="80" spans="1:11" x14ac:dyDescent="0.2">
      <c r="A80" s="3"/>
      <c r="B80" s="4" t="s">
        <v>37</v>
      </c>
      <c r="C80" s="1">
        <v>1</v>
      </c>
      <c r="D80" s="4" t="s">
        <v>14</v>
      </c>
      <c r="E80" s="4">
        <v>4</v>
      </c>
      <c r="F80" s="4">
        <v>1</v>
      </c>
      <c r="G80" s="4">
        <v>6</v>
      </c>
      <c r="H80" s="4"/>
      <c r="I80" s="5">
        <v>0.2</v>
      </c>
      <c r="J80" s="5">
        <f t="shared" si="10"/>
        <v>4.8</v>
      </c>
      <c r="K80" s="4"/>
    </row>
    <row r="81" spans="1:11" x14ac:dyDescent="0.2">
      <c r="A81" s="3"/>
      <c r="B81" s="4" t="s">
        <v>38</v>
      </c>
      <c r="C81" s="1">
        <v>1</v>
      </c>
      <c r="D81" s="4" t="s">
        <v>14</v>
      </c>
      <c r="E81" s="4">
        <v>8</v>
      </c>
      <c r="F81" s="4">
        <v>1</v>
      </c>
      <c r="G81" s="4">
        <v>2.4</v>
      </c>
      <c r="H81" s="4"/>
      <c r="I81" s="5">
        <v>0.5</v>
      </c>
      <c r="J81" s="5">
        <f t="shared" si="10"/>
        <v>9.6</v>
      </c>
      <c r="K81" s="4"/>
    </row>
    <row r="82" spans="1:11" x14ac:dyDescent="0.2">
      <c r="A82" s="3"/>
      <c r="B82" s="4" t="s">
        <v>37</v>
      </c>
      <c r="C82" s="1">
        <v>1</v>
      </c>
      <c r="D82" s="4" t="s">
        <v>14</v>
      </c>
      <c r="E82" s="4">
        <v>18</v>
      </c>
      <c r="F82" s="4">
        <v>1</v>
      </c>
      <c r="G82" s="4">
        <v>1.5</v>
      </c>
      <c r="H82" s="4"/>
      <c r="I82" s="5">
        <v>0.2</v>
      </c>
      <c r="J82" s="5">
        <f t="shared" si="10"/>
        <v>5.4</v>
      </c>
      <c r="K82" s="4"/>
    </row>
    <row r="83" spans="1:11" x14ac:dyDescent="0.2">
      <c r="A83" s="3"/>
      <c r="B83" s="4" t="s">
        <v>38</v>
      </c>
      <c r="C83" s="1">
        <v>1</v>
      </c>
      <c r="D83" s="4" t="s">
        <v>14</v>
      </c>
      <c r="E83" s="4">
        <v>18</v>
      </c>
      <c r="F83" s="4">
        <v>1</v>
      </c>
      <c r="G83" s="4">
        <v>1.5</v>
      </c>
      <c r="H83" s="4"/>
      <c r="I83" s="5">
        <v>0.5</v>
      </c>
      <c r="J83" s="5">
        <f t="shared" si="10"/>
        <v>13.5</v>
      </c>
      <c r="K83" s="4"/>
    </row>
    <row r="84" spans="1:11" x14ac:dyDescent="0.2">
      <c r="A84" s="3"/>
      <c r="B84" s="4" t="s">
        <v>41</v>
      </c>
      <c r="C84" s="1">
        <v>4</v>
      </c>
      <c r="D84" s="4" t="s">
        <v>14</v>
      </c>
      <c r="E84" s="4">
        <v>1</v>
      </c>
      <c r="F84" s="4">
        <v>1</v>
      </c>
      <c r="G84" s="4">
        <v>6</v>
      </c>
      <c r="H84" s="4"/>
      <c r="I84" s="5">
        <v>4</v>
      </c>
      <c r="J84" s="5">
        <f t="shared" si="10"/>
        <v>96</v>
      </c>
      <c r="K84" s="4"/>
    </row>
    <row r="85" spans="1:11" x14ac:dyDescent="0.2">
      <c r="A85" s="3"/>
      <c r="B85" s="4"/>
      <c r="C85" s="1"/>
      <c r="D85" s="4"/>
      <c r="E85" s="4"/>
      <c r="F85" s="4"/>
      <c r="G85" s="4"/>
      <c r="H85" s="4"/>
      <c r="I85" s="5"/>
      <c r="J85" s="15">
        <f>SUM(J76:J84)</f>
        <v>209.72000000000003</v>
      </c>
      <c r="K85" s="4" t="s">
        <v>5</v>
      </c>
    </row>
    <row r="86" spans="1:11" x14ac:dyDescent="0.2">
      <c r="A86" s="3"/>
      <c r="B86" s="4"/>
      <c r="C86" s="1"/>
      <c r="D86" s="4"/>
      <c r="E86" s="4"/>
      <c r="F86" s="4"/>
      <c r="G86" s="4"/>
      <c r="H86" s="4"/>
      <c r="I86" s="5" t="s">
        <v>39</v>
      </c>
      <c r="J86" s="15">
        <v>210</v>
      </c>
      <c r="K86" s="16" t="s">
        <v>5</v>
      </c>
    </row>
    <row r="87" spans="1:11" ht="126" x14ac:dyDescent="0.2">
      <c r="A87" s="2">
        <v>4</v>
      </c>
      <c r="B87" s="17" t="s">
        <v>36</v>
      </c>
      <c r="C87" s="1"/>
      <c r="D87" s="4"/>
      <c r="E87" s="4"/>
      <c r="F87" s="4"/>
      <c r="G87" s="4"/>
      <c r="H87" s="4"/>
      <c r="I87" s="5"/>
      <c r="J87" s="5"/>
      <c r="K87" s="4"/>
    </row>
    <row r="88" spans="1:11" ht="15.75" x14ac:dyDescent="0.2">
      <c r="A88" s="2"/>
      <c r="B88" s="17" t="s">
        <v>43</v>
      </c>
      <c r="C88" s="1">
        <v>20</v>
      </c>
      <c r="D88" s="4" t="s">
        <v>14</v>
      </c>
      <c r="E88" s="4">
        <v>1</v>
      </c>
      <c r="F88" s="4">
        <v>1</v>
      </c>
      <c r="G88" s="4">
        <v>5</v>
      </c>
      <c r="H88" s="4">
        <v>2</v>
      </c>
      <c r="I88" s="5"/>
      <c r="J88" s="15">
        <f t="shared" ref="J88" si="11">ROUND(PRODUCT(C88:I88),2)</f>
        <v>200</v>
      </c>
      <c r="K88" s="16" t="s">
        <v>5</v>
      </c>
    </row>
    <row r="89" spans="1:11" ht="110.25" x14ac:dyDescent="0.2">
      <c r="A89" s="2">
        <v>5</v>
      </c>
      <c r="B89" s="17" t="s">
        <v>42</v>
      </c>
      <c r="C89" s="1"/>
      <c r="D89" s="4"/>
      <c r="E89" s="4"/>
      <c r="F89" s="4"/>
      <c r="G89" s="4"/>
      <c r="H89" s="4"/>
      <c r="I89" s="5"/>
      <c r="J89" s="15"/>
      <c r="K89" s="4"/>
    </row>
    <row r="90" spans="1:11" ht="15.75" x14ac:dyDescent="0.2">
      <c r="A90" s="2"/>
      <c r="B90" s="17" t="s">
        <v>43</v>
      </c>
      <c r="C90" s="1">
        <v>20</v>
      </c>
      <c r="D90" s="4" t="s">
        <v>14</v>
      </c>
      <c r="E90" s="4">
        <v>1</v>
      </c>
      <c r="F90" s="4">
        <v>1</v>
      </c>
      <c r="G90" s="4">
        <v>5</v>
      </c>
      <c r="H90" s="4">
        <v>2</v>
      </c>
      <c r="I90" s="5"/>
      <c r="J90" s="15">
        <f t="shared" ref="J90" si="12">ROUND(PRODUCT(C90:I90),2)</f>
        <v>200</v>
      </c>
      <c r="K90" s="16" t="s">
        <v>5</v>
      </c>
    </row>
  </sheetData>
  <mergeCells count="2">
    <mergeCell ref="C2:E2"/>
    <mergeCell ref="C1:K1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topLeftCell="A7" zoomScaleNormal="100" workbookViewId="0">
      <selection activeCell="C1" sqref="C1:H1"/>
    </sheetView>
  </sheetViews>
  <sheetFormatPr defaultRowHeight="15.75" x14ac:dyDescent="0.25"/>
  <cols>
    <col min="1" max="1" width="6.5703125" style="26" customWidth="1"/>
    <col min="2" max="2" width="45.85546875" style="26" customWidth="1"/>
    <col min="3" max="3" width="8.42578125" style="28" bestFit="1" customWidth="1"/>
    <col min="4" max="4" width="5.5703125" style="26" bestFit="1" customWidth="1"/>
    <col min="5" max="5" width="10.7109375" style="26" bestFit="1" customWidth="1"/>
    <col min="6" max="6" width="12.28515625" style="26" customWidth="1"/>
    <col min="7" max="7" width="13.42578125" style="26" bestFit="1" customWidth="1"/>
    <col min="8" max="8" width="10.5703125" style="26" bestFit="1" customWidth="1"/>
    <col min="9" max="9" width="33.28515625" style="26" customWidth="1"/>
    <col min="10" max="16384" width="9.140625" style="26"/>
  </cols>
  <sheetData>
    <row r="1" spans="1:13" s="54" customFormat="1" ht="60" customHeight="1" x14ac:dyDescent="0.25">
      <c r="A1" s="25"/>
      <c r="B1" s="50" t="s">
        <v>10</v>
      </c>
      <c r="C1" s="51" t="s">
        <v>21</v>
      </c>
      <c r="D1" s="51"/>
      <c r="E1" s="51"/>
      <c r="F1" s="51"/>
      <c r="G1" s="51"/>
      <c r="H1" s="51"/>
      <c r="I1" s="52"/>
      <c r="J1" s="52"/>
      <c r="K1" s="53"/>
      <c r="L1" s="53"/>
      <c r="M1" s="53"/>
    </row>
    <row r="2" spans="1:13" ht="16.5" x14ac:dyDescent="0.25">
      <c r="A2" s="36" t="s">
        <v>20</v>
      </c>
      <c r="B2" s="36"/>
      <c r="C2" s="36"/>
      <c r="D2" s="36"/>
      <c r="E2" s="36"/>
      <c r="F2" s="36"/>
      <c r="G2" s="36"/>
      <c r="H2" s="36"/>
    </row>
    <row r="3" spans="1:13" x14ac:dyDescent="0.25">
      <c r="A3" s="37" t="s">
        <v>13</v>
      </c>
      <c r="B3" s="38"/>
      <c r="C3" s="39" t="s">
        <v>9</v>
      </c>
      <c r="D3" s="38" t="s">
        <v>2</v>
      </c>
      <c r="E3" s="38" t="s">
        <v>7</v>
      </c>
      <c r="F3" s="42" t="s">
        <v>50</v>
      </c>
      <c r="G3" s="40" t="s">
        <v>8</v>
      </c>
      <c r="H3" s="41" t="s">
        <v>3</v>
      </c>
    </row>
    <row r="4" spans="1:13" x14ac:dyDescent="0.25">
      <c r="A4" s="37"/>
      <c r="B4" s="38"/>
      <c r="C4" s="39"/>
      <c r="D4" s="38"/>
      <c r="E4" s="38"/>
      <c r="F4" s="43"/>
      <c r="G4" s="40"/>
      <c r="H4" s="41"/>
    </row>
    <row r="5" spans="1:13" ht="94.5" x14ac:dyDescent="0.25">
      <c r="A5" s="27">
        <v>1</v>
      </c>
      <c r="B5" s="17" t="s">
        <v>44</v>
      </c>
      <c r="C5" s="20">
        <f>Sheet4!J67</f>
        <v>3627</v>
      </c>
      <c r="D5" s="21" t="s">
        <v>5</v>
      </c>
      <c r="E5" s="24">
        <v>111.6</v>
      </c>
      <c r="F5" s="24">
        <f>MROUND(E5*1.38,0.05)</f>
        <v>154</v>
      </c>
      <c r="G5" s="24">
        <f>ROUND(C5*F5,2)</f>
        <v>558558</v>
      </c>
      <c r="H5" s="23" t="s">
        <v>45</v>
      </c>
    </row>
    <row r="6" spans="1:13" ht="63" x14ac:dyDescent="0.25">
      <c r="A6" s="27">
        <v>2</v>
      </c>
      <c r="B6" s="17" t="s">
        <v>34</v>
      </c>
      <c r="C6" s="20">
        <f>Sheet4!J74</f>
        <v>293</v>
      </c>
      <c r="D6" s="21" t="s">
        <v>5</v>
      </c>
      <c r="E6" s="24">
        <v>137.85</v>
      </c>
      <c r="F6" s="24">
        <f t="shared" ref="F6:F8" si="0">MROUND(E6*1.38,0.05)</f>
        <v>190.25</v>
      </c>
      <c r="G6" s="24">
        <f t="shared" ref="G6:G9" si="1">ROUND(C6*F6,2)</f>
        <v>55743.25</v>
      </c>
      <c r="H6" s="23" t="s">
        <v>46</v>
      </c>
    </row>
    <row r="7" spans="1:13" ht="63" x14ac:dyDescent="0.25">
      <c r="A7" s="27">
        <v>3</v>
      </c>
      <c r="B7" s="17" t="s">
        <v>52</v>
      </c>
      <c r="C7" s="20">
        <f>Sheet4!J86</f>
        <v>210</v>
      </c>
      <c r="D7" s="21" t="s">
        <v>5</v>
      </c>
      <c r="E7" s="22">
        <v>131.44999999999999</v>
      </c>
      <c r="F7" s="24">
        <f t="shared" si="0"/>
        <v>181.4</v>
      </c>
      <c r="G7" s="24">
        <f t="shared" si="1"/>
        <v>38094</v>
      </c>
      <c r="H7" s="23" t="s">
        <v>47</v>
      </c>
    </row>
    <row r="8" spans="1:13" ht="94.5" x14ac:dyDescent="0.25">
      <c r="A8" s="27">
        <v>4</v>
      </c>
      <c r="B8" s="17" t="s">
        <v>51</v>
      </c>
      <c r="C8" s="20">
        <f>Sheet4!J88</f>
        <v>200</v>
      </c>
      <c r="D8" s="21" t="s">
        <v>5</v>
      </c>
      <c r="E8" s="22">
        <v>20.85</v>
      </c>
      <c r="F8" s="24">
        <f t="shared" si="0"/>
        <v>28.75</v>
      </c>
      <c r="G8" s="24">
        <f t="shared" si="1"/>
        <v>5750</v>
      </c>
      <c r="H8" s="23" t="s">
        <v>48</v>
      </c>
    </row>
    <row r="9" spans="1:13" ht="94.5" x14ac:dyDescent="0.25">
      <c r="A9" s="27">
        <v>5</v>
      </c>
      <c r="B9" s="17" t="s">
        <v>42</v>
      </c>
      <c r="C9" s="20">
        <f>Sheet4!J90</f>
        <v>200</v>
      </c>
      <c r="D9" s="21" t="s">
        <v>5</v>
      </c>
      <c r="E9" s="22">
        <v>94.15</v>
      </c>
      <c r="F9" s="24">
        <f>MROUND(E9*1.38,0.05)</f>
        <v>129.95000000000002</v>
      </c>
      <c r="G9" s="24">
        <f t="shared" si="1"/>
        <v>25990</v>
      </c>
      <c r="H9" s="23" t="s">
        <v>49</v>
      </c>
    </row>
    <row r="10" spans="1:13" x14ac:dyDescent="0.25">
      <c r="A10" s="29"/>
      <c r="B10" s="29" t="s">
        <v>6</v>
      </c>
      <c r="C10" s="30"/>
      <c r="D10" s="29"/>
      <c r="E10" s="29"/>
      <c r="F10" s="29"/>
      <c r="G10" s="31">
        <f>SUM(G5:G9)</f>
        <v>684135.25</v>
      </c>
      <c r="H10" s="29"/>
    </row>
    <row r="11" spans="1:13" x14ac:dyDescent="0.25">
      <c r="A11" s="29"/>
      <c r="B11" s="29" t="s">
        <v>53</v>
      </c>
      <c r="C11" s="30"/>
      <c r="D11" s="29"/>
      <c r="E11" s="29"/>
      <c r="F11" s="29"/>
      <c r="G11" s="29">
        <f>ROUND(G10*3%,2)</f>
        <v>20524.060000000001</v>
      </c>
      <c r="H11" s="29"/>
    </row>
    <row r="12" spans="1:13" x14ac:dyDescent="0.25">
      <c r="A12" s="29"/>
      <c r="B12" s="29"/>
      <c r="C12" s="30"/>
      <c r="D12" s="29"/>
      <c r="E12" s="29"/>
      <c r="F12" s="29"/>
      <c r="G12" s="31">
        <f>SUM(G10:G11)</f>
        <v>704659.31</v>
      </c>
      <c r="H12" s="29"/>
    </row>
    <row r="13" spans="1:13" ht="16.5" x14ac:dyDescent="0.3">
      <c r="A13" s="29"/>
      <c r="B13" s="29"/>
      <c r="C13" s="30"/>
      <c r="D13" s="29"/>
      <c r="E13" s="29"/>
      <c r="F13" s="32" t="s">
        <v>39</v>
      </c>
      <c r="G13" s="33">
        <f>ROUND(G12,0)</f>
        <v>704659</v>
      </c>
      <c r="H13" s="29"/>
    </row>
  </sheetData>
  <mergeCells count="10">
    <mergeCell ref="C1:H1"/>
    <mergeCell ref="A2:H2"/>
    <mergeCell ref="A3:A4"/>
    <mergeCell ref="B3:B4"/>
    <mergeCell ref="C3:C4"/>
    <mergeCell ref="D3:D4"/>
    <mergeCell ref="E3:E4"/>
    <mergeCell ref="G3:G4"/>
    <mergeCell ref="H3:H4"/>
    <mergeCell ref="F3:F4"/>
  </mergeCells>
  <dataValidations count="1">
    <dataValidation type="decimal" allowBlank="1" showErrorMessage="1" errorTitle="Invalid Entry" error="Only Numeric Values are allowed. " sqref="A5:A9">
      <formula1>0</formula1>
      <formula2>999999999999999</formula2>
    </dataValidation>
  </dataValidations>
  <pageMargins left="0.7" right="0.7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Sheet4</vt:lpstr>
      <vt:lpstr>Sheet5</vt:lpstr>
      <vt:lpstr>Sheet4!Print_Area</vt:lpstr>
      <vt:lpstr>Sheet5!Print_Area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IISER-PO-05</cp:lastModifiedBy>
  <cp:lastPrinted>2022-10-17T10:01:46Z</cp:lastPrinted>
  <dcterms:created xsi:type="dcterms:W3CDTF">2011-07-16T08:49:40Z</dcterms:created>
  <dcterms:modified xsi:type="dcterms:W3CDTF">2022-10-17T10:49:35Z</dcterms:modified>
</cp:coreProperties>
</file>