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<sst xmlns="http://schemas.openxmlformats.org/spreadsheetml/2006/main" count="233" uniqueCount="72">
  <si>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</si>
  <si>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</si>
  <si>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</si>
  <si>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</si>
  <si>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</si>
  <si>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</si>
  <si>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</si>
  <si>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</si>
  <si>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</si>
  <si>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</si>
  <si>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</si>
  <si>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</si>
  <si>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</si>
  <si>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</si>
  <si>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</si>
  <si>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</si>
  <si>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</si>
  <si>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</si>
  <si>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</si>
  <si>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</si>
  <si>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</si>
  <si>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</si>
  <si>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</si>
  <si>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</si>
  <si>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</si>
  <si>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</si>
  <si>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</si>
  <si>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</si>
  <si>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</si>
  <si>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</si>
  <si>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</si>
  <si>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</si>
  <si>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</si>
  <si>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</si>
  <si>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</si>
  <si>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</si>
  <si>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</si>
  <si>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</si>
  <si>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</si>
  <si>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</si>
  <si>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</si>
  <si>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</si>
  <si>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</si>
  <si>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</si>
  <si>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</si>
  <si>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</si>
  <si>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</si>
  <si>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All kinds of soil</t>
  </si>
  <si>
    <t>Cum</t>
  </si>
  <si>
    <t>Random rubble masonry with hard stone in foundation and plinth including levelling up with cement concrete 1:6:12 (1 cement : 6 coarse sand : 12 graded stone aggregate 20 mm nominal size) upto plinth level with :</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</si>
  <si>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</si>
  <si>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Filling available excavated earth (excluding rock) in trenches, plinth, sides of foundations etc. in layers not exceeding 20cm in depth, consolidating each deposited layer by ramming and watering, lead up to 50 m and lift upto 1.5 m.</t>
  </si>
  <si>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</si>
  <si>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Ordinary rock</t>
  </si>
  <si>
    <t>Excavation work by mechanical means (Hydraulic excavator)/ manual means in foundation trenches or drains (not exceeding 1.5m in width or 10 sqm on plan), including dressing of sides and ramming of bottoms, lift upto 1.5 m, including getting out the excavated soil and disposal of surplus excavated soils as directed, within a lead of 50 m.</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</si>
  <si>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</si>
  <si>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</si>
  <si>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 xml:space="preserve"> Cement mortar 1:6 (1 cement : 6 coarse sand)</t>
  </si>
  <si>
    <t>for Foundations, footings, bases of columns, etc. for mass concrete</t>
  </si>
  <si>
    <t>Centering and shuttering including strutting, propping etc. and removal of form.</t>
  </si>
  <si>
    <t>Steel reinforcement for R.C.C. work including straightening, cutting, bending, placing in position and binding all complete upto plinth level.</t>
  </si>
  <si>
    <t>Thermo-Mechanically Treated bars of grade Fe-500D or more.</t>
  </si>
  <si>
    <t>Providing and laying in position specified grade of reinforced cement concrete, excluding the cost of centering, shuttering, finishing and reinforcement - All work up to plinth level :</t>
  </si>
  <si>
    <t xml:space="preserve"> 1:1.5:3 (1 cement : 1.5 coarse sand (zone-III) derived from natural sources : 3 graded stone aggregate 20 mm nominal size derived from natural sources) </t>
  </si>
  <si>
    <t>Pointing on stone work with cement mortar 1:3 (1 cement : 3 fine sand) :</t>
  </si>
  <si>
    <t xml:space="preserve"> Flush/ Ruled pointing</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</si>
  <si>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</si>
  <si>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1:3:6 (1 cement : 3 coarse sand (zone-III) derived from natural sources : 6 graded stone aggregate 20 mm nominal size derived from natural sources)</t>
  </si>
  <si>
    <t xml:space="preserve">6 mm cement plaster of mix : </t>
  </si>
  <si>
    <t>1:3 (1 cement : 3 fine sand</t>
  </si>
  <si>
    <t>Kg</t>
  </si>
  <si>
    <t>Name of Work: Construction of Random Rubble Masonry retaining wall at the side of road opposite to the Library building at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</si>
</sst>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8"/>
  <sheetViews>
    <sheetView showGridLines="0" zoomScale="80" zoomScaleNormal="80" zoomScalePageLayoutView="0" workbookViewId="0" topLeftCell="A4">
      <selection activeCell="B2" sqref="B2 D2 D29 F29 J29:K29 M29"/>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71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50</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50</v>
      </c>
      <c r="IC13" s="30"/>
      <c r="ID13" s="30"/>
      <c r="IE13" s="30"/>
      <c r="IF13" s="31"/>
      <c r="IG13" s="31"/>
      <c r="IH13" s="31"/>
      <c r="II13" s="31"/>
    </row>
    <row r="14" spans="1:243" s="29" customFormat="1" ht="18.75">
      <c r="A14" s="69">
        <v>1.1</v>
      </c>
      <c r="B14" s="82" t="s">
        <v>47</v>
      </c>
      <c r="C14" s="68"/>
      <c r="D14" s="56">
        <v>450</v>
      </c>
      <c r="E14" s="57" t="s">
        <v>48</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47</v>
      </c>
      <c r="IC14" s="30"/>
      <c r="ID14" s="30">
        <v>450</v>
      </c>
      <c r="IE14" s="30" t="s">
        <v>48</v>
      </c>
      <c r="IF14" s="31"/>
      <c r="IG14" s="31"/>
      <c r="IH14" s="31"/>
      <c r="II14" s="31"/>
    </row>
    <row r="15" spans="1:243" s="29" customFormat="1" ht="93.75">
      <c r="A15" s="69">
        <v>2</v>
      </c>
      <c r="B15" s="82" t="s">
        <v>51</v>
      </c>
      <c r="C15" s="68"/>
      <c r="D15" s="56">
        <v>100</v>
      </c>
      <c r="E15" s="57" t="s">
        <v>48</v>
      </c>
      <c r="F15" s="70">
        <v>404.06</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51</v>
      </c>
      <c r="IC15" s="30"/>
      <c r="ID15" s="30">
        <v>100</v>
      </c>
      <c r="IE15" s="30" t="s">
        <v>48</v>
      </c>
      <c r="IF15" s="31"/>
      <c r="IG15" s="31"/>
      <c r="IH15" s="31"/>
      <c r="II15" s="31"/>
    </row>
    <row r="16" spans="1:243" s="29" customFormat="1" ht="150">
      <c r="A16" s="69">
        <v>3</v>
      </c>
      <c r="B16" s="82" t="s">
        <v>52</v>
      </c>
      <c r="C16" s="68"/>
      <c r="D16" s="56"/>
      <c r="E16" s="57"/>
      <c r="F16" s="70"/>
      <c r="G16" s="71"/>
      <c r="H16" s="71"/>
      <c r="I16" s="72" t="s">
        <v>33</v>
      </c>
      <c r="J16" s="73">
        <f>IF(I16="Less(-)",-1,1)</f>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52</v>
      </c>
      <c r="IC16" s="30"/>
      <c r="ID16" s="30"/>
      <c r="IE16" s="30"/>
      <c r="IF16" s="31"/>
      <c r="IG16" s="31"/>
      <c r="IH16" s="31"/>
      <c r="II16" s="31"/>
    </row>
    <row r="17" spans="1:243" s="29" customFormat="1" ht="18.75">
      <c r="A17" s="69">
        <v>3.1</v>
      </c>
      <c r="B17" s="82" t="s">
        <v>47</v>
      </c>
      <c r="C17" s="68"/>
      <c r="D17" s="56">
        <v>60.41</v>
      </c>
      <c r="E17" s="57" t="s">
        <v>48</v>
      </c>
      <c r="F17" s="70">
        <v>404.06</v>
      </c>
      <c r="G17" s="71"/>
      <c r="H17" s="71"/>
      <c r="I17" s="72" t="s">
        <v>33</v>
      </c>
      <c r="J17" s="73">
        <f aca="true" t="shared" si="0" ref="J17:J27">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47</v>
      </c>
      <c r="IC17" s="30"/>
      <c r="ID17" s="30">
        <v>60.41</v>
      </c>
      <c r="IE17" s="30" t="s">
        <v>48</v>
      </c>
      <c r="IF17" s="31"/>
      <c r="IG17" s="31"/>
      <c r="IH17" s="31"/>
      <c r="II17" s="31"/>
    </row>
    <row r="18" spans="1:243" s="29" customFormat="1" ht="150">
      <c r="A18" s="69">
        <v>4</v>
      </c>
      <c r="B18" s="82" t="s">
        <v>54</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54</v>
      </c>
      <c r="IC18" s="30"/>
      <c r="ID18" s="30"/>
      <c r="IE18" s="30"/>
      <c r="IF18" s="31"/>
      <c r="IG18" s="31"/>
      <c r="IH18" s="31"/>
      <c r="II18" s="31"/>
    </row>
    <row r="19" spans="1:243" s="29" customFormat="1" ht="18.75">
      <c r="A19" s="69">
        <v>4.1</v>
      </c>
      <c r="B19" s="82" t="s">
        <v>53</v>
      </c>
      <c r="C19" s="68"/>
      <c r="D19" s="56">
        <v>15.1</v>
      </c>
      <c r="E19" s="57" t="s">
        <v>48</v>
      </c>
      <c r="F19" s="70">
        <v>404.06</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53</v>
      </c>
      <c r="IC19" s="30"/>
      <c r="ID19" s="30">
        <v>15.1</v>
      </c>
      <c r="IE19" s="30" t="s">
        <v>48</v>
      </c>
      <c r="IF19" s="31"/>
      <c r="IG19" s="31"/>
      <c r="IH19" s="31"/>
      <c r="II19" s="31"/>
    </row>
    <row r="20" spans="1:243" s="29" customFormat="1" ht="56.25">
      <c r="A20" s="69">
        <v>5</v>
      </c>
      <c r="B20" s="82" t="s">
        <v>55</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55</v>
      </c>
      <c r="IC20" s="30"/>
      <c r="ID20" s="30"/>
      <c r="IE20" s="30"/>
      <c r="IF20" s="31"/>
      <c r="IG20" s="31"/>
      <c r="IH20" s="31"/>
      <c r="II20" s="31"/>
    </row>
    <row r="21" spans="1:243" s="29" customFormat="1" ht="56.25">
      <c r="A21" s="69">
        <v>5.1</v>
      </c>
      <c r="B21" s="82" t="s">
        <v>56</v>
      </c>
      <c r="C21" s="68"/>
      <c r="D21" s="56">
        <v>6.16</v>
      </c>
      <c r="E21" s="57" t="s">
        <v>48</v>
      </c>
      <c r="F21" s="70">
        <v>404.06</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56</v>
      </c>
      <c r="IC21" s="30"/>
      <c r="ID21" s="30">
        <v>6.16</v>
      </c>
      <c r="IE21" s="30" t="s">
        <v>48</v>
      </c>
      <c r="IF21" s="31"/>
      <c r="IG21" s="31"/>
      <c r="IH21" s="31"/>
      <c r="II21" s="31"/>
    </row>
    <row r="22" spans="1:243" s="29" customFormat="1" ht="93.75">
      <c r="A22" s="69">
        <v>6</v>
      </c>
      <c r="B22" s="82" t="s">
        <v>49</v>
      </c>
      <c r="C22" s="68"/>
      <c r="D22" s="56"/>
      <c r="E22" s="57"/>
      <c r="F22" s="70"/>
      <c r="G22" s="71"/>
      <c r="H22" s="71"/>
      <c r="I22" s="72" t="s">
        <v>33</v>
      </c>
      <c r="J22" s="73">
        <f t="shared" si="0"/>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6</v>
      </c>
      <c r="IB22" s="54" t="s">
        <v>49</v>
      </c>
      <c r="IC22" s="30"/>
      <c r="ID22" s="30"/>
      <c r="IE22" s="30"/>
      <c r="IF22" s="31"/>
      <c r="IG22" s="31"/>
      <c r="IH22" s="31"/>
      <c r="II22" s="31"/>
    </row>
    <row r="23" spans="1:243" s="29" customFormat="1" ht="18.75">
      <c r="A23" s="69">
        <v>6.1</v>
      </c>
      <c r="B23" s="82" t="s">
        <v>57</v>
      </c>
      <c r="C23" s="68"/>
      <c r="D23" s="56">
        <v>229.83</v>
      </c>
      <c r="E23" s="57" t="s">
        <v>48</v>
      </c>
      <c r="F23" s="70">
        <v>404.06</v>
      </c>
      <c r="G23" s="71"/>
      <c r="H23" s="71"/>
      <c r="I23" s="72" t="s">
        <v>33</v>
      </c>
      <c r="J23" s="73">
        <f t="shared" si="0"/>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57</v>
      </c>
      <c r="IC23" s="30"/>
      <c r="ID23" s="30">
        <v>229.83</v>
      </c>
      <c r="IE23" s="30" t="s">
        <v>48</v>
      </c>
      <c r="IF23" s="31"/>
      <c r="IG23" s="31"/>
      <c r="IH23" s="31"/>
      <c r="II23" s="31"/>
    </row>
    <row r="24" spans="1:243" s="29" customFormat="1" ht="37.5">
      <c r="A24" s="69">
        <v>7</v>
      </c>
      <c r="B24" s="82" t="s">
        <v>59</v>
      </c>
      <c r="C24" s="68"/>
      <c r="D24" s="56"/>
      <c r="E24" s="57"/>
      <c r="F24" s="70"/>
      <c r="G24" s="71"/>
      <c r="H24" s="71"/>
      <c r="I24" s="72" t="s">
        <v>33</v>
      </c>
      <c r="J24" s="73">
        <f t="shared" si="0"/>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7</v>
      </c>
      <c r="IB24" s="54" t="s">
        <v>59</v>
      </c>
      <c r="IC24" s="30"/>
      <c r="ID24" s="30"/>
      <c r="IE24" s="30"/>
      <c r="IF24" s="31"/>
      <c r="IG24" s="31"/>
      <c r="IH24" s="31"/>
      <c r="II24" s="31"/>
    </row>
    <row r="25" spans="1:243" s="29" customFormat="1" ht="37.5">
      <c r="A25" s="69">
        <v>7.1</v>
      </c>
      <c r="B25" s="82" t="s">
        <v>58</v>
      </c>
      <c r="C25" s="68"/>
      <c r="D25" s="56">
        <v>28.08</v>
      </c>
      <c r="E25" s="57" t="s">
        <v>46</v>
      </c>
      <c r="F25" s="70">
        <v>404.06</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7.1</v>
      </c>
      <c r="IB25" s="54" t="s">
        <v>58</v>
      </c>
      <c r="IC25" s="30"/>
      <c r="ID25" s="30">
        <v>28.08</v>
      </c>
      <c r="IE25" s="30" t="s">
        <v>46</v>
      </c>
      <c r="IF25" s="31"/>
      <c r="IG25" s="31"/>
      <c r="IH25" s="31"/>
      <c r="II25" s="31"/>
    </row>
    <row r="26" spans="1:243" s="29" customFormat="1" ht="75">
      <c r="A26" s="69">
        <v>8</v>
      </c>
      <c r="B26" s="82" t="s">
        <v>60</v>
      </c>
      <c r="C26" s="68"/>
      <c r="D26" s="56"/>
      <c r="E26" s="57"/>
      <c r="F26" s="70"/>
      <c r="G26" s="71"/>
      <c r="H26" s="71"/>
      <c r="I26" s="72" t="s">
        <v>33</v>
      </c>
      <c r="J26" s="73">
        <f t="shared" si="0"/>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8</v>
      </c>
      <c r="IB26" s="54" t="s">
        <v>60</v>
      </c>
      <c r="IC26" s="30"/>
      <c r="ID26" s="30"/>
      <c r="IE26" s="30"/>
      <c r="IF26" s="31"/>
      <c r="IG26" s="31"/>
      <c r="IH26" s="31"/>
      <c r="II26" s="31"/>
    </row>
    <row r="27" spans="1:243" s="29" customFormat="1" ht="37.5">
      <c r="A27" s="69">
        <v>8.1</v>
      </c>
      <c r="B27" s="82" t="s">
        <v>61</v>
      </c>
      <c r="C27" s="68"/>
      <c r="D27" s="56">
        <v>1456.32</v>
      </c>
      <c r="E27" s="57" t="s">
        <v>70</v>
      </c>
      <c r="F27" s="70">
        <v>404.06</v>
      </c>
      <c r="G27" s="71"/>
      <c r="H27" s="71"/>
      <c r="I27" s="72" t="s">
        <v>33</v>
      </c>
      <c r="J27" s="73">
        <f t="shared" si="0"/>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8.1</v>
      </c>
      <c r="IB27" s="54" t="s">
        <v>61</v>
      </c>
      <c r="IC27" s="30"/>
      <c r="ID27" s="30">
        <v>1456.32</v>
      </c>
      <c r="IE27" s="30" t="s">
        <v>70</v>
      </c>
      <c r="IF27" s="31"/>
      <c r="IG27" s="31"/>
      <c r="IH27" s="31"/>
      <c r="II27" s="31"/>
    </row>
    <row r="28" spans="1:243" s="29" customFormat="1" ht="75">
      <c r="A28" s="69">
        <v>9</v>
      </c>
      <c r="B28" s="82" t="s">
        <v>62</v>
      </c>
      <c r="C28" s="68"/>
      <c r="D28" s="56"/>
      <c r="E28" s="57"/>
      <c r="F28" s="70"/>
      <c r="G28" s="71"/>
      <c r="H28" s="71"/>
      <c r="I28" s="72" t="s">
        <v>33</v>
      </c>
      <c r="J28" s="73">
        <f aca="true" t="shared" si="1" ref="J28:J35">IF(I28="Less(-)",-1,1)</f>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9</v>
      </c>
      <c r="IB28" s="54" t="s">
        <v>62</v>
      </c>
      <c r="IC28" s="30"/>
      <c r="ID28" s="30"/>
      <c r="IE28" s="30"/>
      <c r="IF28" s="31"/>
      <c r="IG28" s="31"/>
      <c r="IH28" s="31"/>
      <c r="II28" s="31"/>
    </row>
    <row r="29" spans="1:243" s="29" customFormat="1" ht="75">
      <c r="A29" s="69">
        <v>9.1</v>
      </c>
      <c r="B29" s="82" t="s">
        <v>63</v>
      </c>
      <c r="C29" s="68"/>
      <c r="D29" s="56">
        <v>18.2</v>
      </c>
      <c r="E29" s="57" t="s">
        <v>48</v>
      </c>
      <c r="F29" s="70">
        <v>404.06</v>
      </c>
      <c r="G29" s="71"/>
      <c r="H29" s="71"/>
      <c r="I29" s="72" t="s">
        <v>33</v>
      </c>
      <c r="J29" s="73">
        <f t="shared" si="1"/>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9.1</v>
      </c>
      <c r="IB29" s="54" t="s">
        <v>63</v>
      </c>
      <c r="IC29" s="30"/>
      <c r="ID29" s="30">
        <v>18.2</v>
      </c>
      <c r="IE29" s="30" t="s">
        <v>48</v>
      </c>
      <c r="IF29" s="31"/>
      <c r="IG29" s="31"/>
      <c r="IH29" s="31"/>
      <c r="II29" s="31"/>
    </row>
    <row r="30" spans="1:243" s="29" customFormat="1" ht="37.5">
      <c r="A30" s="69">
        <v>10</v>
      </c>
      <c r="B30" s="82" t="s">
        <v>64</v>
      </c>
      <c r="C30" s="68"/>
      <c r="D30" s="56"/>
      <c r="E30" s="57"/>
      <c r="F30" s="70"/>
      <c r="G30" s="71"/>
      <c r="H30" s="71"/>
      <c r="I30" s="72" t="s">
        <v>33</v>
      </c>
      <c r="J30" s="73">
        <f t="shared" si="1"/>
        <v>1</v>
      </c>
      <c r="K30" s="74" t="s">
        <v>34</v>
      </c>
      <c r="L30" s="74" t="s">
        <v>4</v>
      </c>
      <c r="M30" s="57"/>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c r="BB30" s="80"/>
      <c r="BC30" s="81"/>
      <c r="IA30" s="30">
        <v>10</v>
      </c>
      <c r="IB30" s="54" t="s">
        <v>64</v>
      </c>
      <c r="IC30" s="30"/>
      <c r="ID30" s="30"/>
      <c r="IE30" s="30"/>
      <c r="IF30" s="31"/>
      <c r="IG30" s="31"/>
      <c r="IH30" s="31"/>
      <c r="II30" s="31"/>
    </row>
    <row r="31" spans="1:243" s="29" customFormat="1" ht="18.75">
      <c r="A31" s="69">
        <v>10.1</v>
      </c>
      <c r="B31" s="82" t="s">
        <v>65</v>
      </c>
      <c r="C31" s="68"/>
      <c r="D31" s="56">
        <v>188</v>
      </c>
      <c r="E31" s="57" t="s">
        <v>46</v>
      </c>
      <c r="F31" s="70">
        <v>404.06</v>
      </c>
      <c r="G31" s="71"/>
      <c r="H31" s="71"/>
      <c r="I31" s="72" t="s">
        <v>33</v>
      </c>
      <c r="J31" s="73">
        <f t="shared" si="1"/>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10.1</v>
      </c>
      <c r="IB31" s="54" t="s">
        <v>65</v>
      </c>
      <c r="IC31" s="30"/>
      <c r="ID31" s="30">
        <v>188</v>
      </c>
      <c r="IE31" s="30" t="s">
        <v>46</v>
      </c>
      <c r="IF31" s="31"/>
      <c r="IG31" s="31"/>
      <c r="IH31" s="31"/>
      <c r="II31" s="31"/>
    </row>
    <row r="32" spans="1:243" s="29" customFormat="1" ht="150">
      <c r="A32" s="69">
        <v>11</v>
      </c>
      <c r="B32" s="82" t="s">
        <v>66</v>
      </c>
      <c r="C32" s="68"/>
      <c r="D32" s="56"/>
      <c r="E32" s="57"/>
      <c r="F32" s="70"/>
      <c r="G32" s="71"/>
      <c r="H32" s="71"/>
      <c r="I32" s="72" t="s">
        <v>33</v>
      </c>
      <c r="J32" s="73">
        <f t="shared" si="1"/>
        <v>1</v>
      </c>
      <c r="K32" s="74" t="s">
        <v>34</v>
      </c>
      <c r="L32" s="74" t="s">
        <v>4</v>
      </c>
      <c r="M32" s="57"/>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c r="BB32" s="80"/>
      <c r="BC32" s="81"/>
      <c r="IA32" s="30">
        <v>11</v>
      </c>
      <c r="IB32" s="54" t="s">
        <v>66</v>
      </c>
      <c r="IC32" s="30"/>
      <c r="ID32" s="30"/>
      <c r="IE32" s="30"/>
      <c r="IF32" s="31"/>
      <c r="IG32" s="31"/>
      <c r="IH32" s="31"/>
      <c r="II32" s="31"/>
    </row>
    <row r="33" spans="1:243" s="29" customFormat="1" ht="56.25">
      <c r="A33" s="69">
        <v>11.1</v>
      </c>
      <c r="B33" s="82" t="s">
        <v>67</v>
      </c>
      <c r="C33" s="68"/>
      <c r="D33" s="56">
        <v>2.25</v>
      </c>
      <c r="E33" s="57" t="s">
        <v>48</v>
      </c>
      <c r="F33" s="70">
        <v>2769.9</v>
      </c>
      <c r="G33" s="71"/>
      <c r="H33" s="71"/>
      <c r="I33" s="72" t="s">
        <v>33</v>
      </c>
      <c r="J33" s="73">
        <f t="shared" si="1"/>
        <v>1</v>
      </c>
      <c r="K33" s="74" t="s">
        <v>34</v>
      </c>
      <c r="L33" s="74" t="s">
        <v>4</v>
      </c>
      <c r="M33" s="75"/>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f>total_amount_ba($B$2,$D$2,D33,F33,J33,K33,M33)</f>
        <v>0</v>
      </c>
      <c r="BB33" s="80">
        <f>BA33+SUM(N33:AZ33)</f>
        <v>0</v>
      </c>
      <c r="BC33" s="81" t="str">
        <f>SpellNumber(L33,BB33)</f>
        <v>INR Zero Only</v>
      </c>
      <c r="IA33" s="30">
        <v>11.1</v>
      </c>
      <c r="IB33" s="54" t="s">
        <v>67</v>
      </c>
      <c r="IC33" s="30"/>
      <c r="ID33" s="30">
        <v>2.25</v>
      </c>
      <c r="IE33" s="30" t="s">
        <v>48</v>
      </c>
      <c r="IF33" s="31"/>
      <c r="IG33" s="31"/>
      <c r="IH33" s="31"/>
      <c r="II33" s="31"/>
    </row>
    <row r="34" spans="1:243" s="29" customFormat="1" ht="18.75">
      <c r="A34" s="69">
        <v>12</v>
      </c>
      <c r="B34" s="82" t="s">
        <v>68</v>
      </c>
      <c r="C34" s="68"/>
      <c r="D34" s="56"/>
      <c r="E34" s="57"/>
      <c r="F34" s="70"/>
      <c r="G34" s="71"/>
      <c r="H34" s="71"/>
      <c r="I34" s="72" t="s">
        <v>33</v>
      </c>
      <c r="J34" s="73">
        <f t="shared" si="1"/>
        <v>1</v>
      </c>
      <c r="K34" s="74" t="s">
        <v>34</v>
      </c>
      <c r="L34" s="74" t="s">
        <v>4</v>
      </c>
      <c r="M34" s="57"/>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c r="BB34" s="80"/>
      <c r="BC34" s="81"/>
      <c r="IA34" s="30">
        <v>12</v>
      </c>
      <c r="IB34" s="54" t="s">
        <v>68</v>
      </c>
      <c r="IC34" s="30"/>
      <c r="ID34" s="30"/>
      <c r="IE34" s="30"/>
      <c r="IF34" s="31"/>
      <c r="IG34" s="31"/>
      <c r="IH34" s="31"/>
      <c r="II34" s="31"/>
    </row>
    <row r="35" spans="1:243" s="29" customFormat="1" ht="18.75">
      <c r="A35" s="69">
        <v>12.1</v>
      </c>
      <c r="B35" s="82" t="s">
        <v>69</v>
      </c>
      <c r="C35" s="68"/>
      <c r="D35" s="56">
        <v>32.5</v>
      </c>
      <c r="E35" s="57" t="s">
        <v>46</v>
      </c>
      <c r="F35" s="70">
        <v>2769.9</v>
      </c>
      <c r="G35" s="71"/>
      <c r="H35" s="71"/>
      <c r="I35" s="72" t="s">
        <v>33</v>
      </c>
      <c r="J35" s="73">
        <f t="shared" si="1"/>
        <v>1</v>
      </c>
      <c r="K35" s="74" t="s">
        <v>34</v>
      </c>
      <c r="L35" s="74" t="s">
        <v>4</v>
      </c>
      <c r="M35" s="75"/>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f>total_amount_ba($B$2,$D$2,D35,F35,J35,K35,M35)</f>
        <v>0</v>
      </c>
      <c r="BB35" s="80">
        <f>BA35+SUM(N35:AZ35)</f>
        <v>0</v>
      </c>
      <c r="BC35" s="81" t="str">
        <f>SpellNumber(L35,BB35)</f>
        <v>INR Zero Only</v>
      </c>
      <c r="IA35" s="30">
        <v>12.1</v>
      </c>
      <c r="IB35" s="54" t="s">
        <v>69</v>
      </c>
      <c r="IC35" s="30"/>
      <c r="ID35" s="30">
        <v>32.5</v>
      </c>
      <c r="IE35" s="30" t="s">
        <v>46</v>
      </c>
      <c r="IF35" s="31"/>
      <c r="IG35" s="31"/>
      <c r="IH35" s="31"/>
      <c r="II35" s="31"/>
    </row>
    <row r="36" spans="1:243" s="29" customFormat="1" ht="33" customHeight="1">
      <c r="A36" s="62" t="s">
        <v>35</v>
      </c>
      <c r="B36" s="61"/>
      <c r="C36" s="34"/>
      <c r="D36" s="65"/>
      <c r="E36" s="35"/>
      <c r="F36" s="35"/>
      <c r="G36" s="35"/>
      <c r="H36" s="36"/>
      <c r="I36" s="36"/>
      <c r="J36" s="36"/>
      <c r="K36" s="36"/>
      <c r="L36" s="37"/>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0">
        <f>SUM(BA13:BA35)</f>
        <v>0</v>
      </c>
      <c r="BB36" s="60">
        <f>SUM(BB13:BB31)</f>
        <v>0</v>
      </c>
      <c r="BC36" s="59" t="str">
        <f>SpellNumber($E$2,BA36)</f>
        <v>INR Zero Only</v>
      </c>
      <c r="IA36" s="30"/>
      <c r="IB36" s="30"/>
      <c r="IC36" s="30"/>
      <c r="ID36" s="30"/>
      <c r="IE36" s="30"/>
      <c r="IF36" s="31"/>
      <c r="IG36" s="31"/>
      <c r="IH36" s="31"/>
      <c r="II36" s="31"/>
    </row>
    <row r="37" spans="1:243" s="47" customFormat="1" ht="39" customHeight="1" hidden="1">
      <c r="A37" s="39" t="s">
        <v>36</v>
      </c>
      <c r="B37" s="40"/>
      <c r="C37" s="41"/>
      <c r="D37" s="66"/>
      <c r="E37" s="52" t="s">
        <v>37</v>
      </c>
      <c r="F37" s="53"/>
      <c r="G37" s="42"/>
      <c r="H37" s="43"/>
      <c r="I37" s="43"/>
      <c r="J37" s="43"/>
      <c r="K37" s="44"/>
      <c r="L37" s="45"/>
      <c r="M37" s="46"/>
      <c r="O37" s="29"/>
      <c r="P37" s="29"/>
      <c r="Q37" s="29"/>
      <c r="R37" s="29"/>
      <c r="S37" s="29"/>
      <c r="BA37" s="48">
        <f>IF(ISBLANK(F37),0,IF(E37="Excess (+)",ROUND(BA36+(BA36*F37),2),IF(E37="Less (-)",ROUND(BA36+(BA36*F37*(-1)),2),0)))</f>
        <v>0</v>
      </c>
      <c r="BB37" s="49">
        <f>ROUND(BA37,0)</f>
        <v>0</v>
      </c>
      <c r="BC37" s="28" t="str">
        <f>SpellNumber(L37,BB37)</f>
        <v> Zero Only</v>
      </c>
      <c r="IA37" s="50"/>
      <c r="IB37" s="50"/>
      <c r="IC37" s="50"/>
      <c r="ID37" s="50"/>
      <c r="IE37" s="50"/>
      <c r="IF37" s="51"/>
      <c r="IG37" s="51"/>
      <c r="IH37" s="51"/>
      <c r="II37" s="51"/>
    </row>
    <row r="38" spans="1:243" s="47" customFormat="1" ht="51" customHeight="1">
      <c r="A38" s="62" t="s">
        <v>38</v>
      </c>
      <c r="B38" s="33"/>
      <c r="C38" s="84" t="str">
        <f>SpellNumber($E$2,BA36)</f>
        <v>INR Zero Only</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IA38" s="50"/>
      <c r="IB38" s="50"/>
      <c r="IC38" s="50"/>
      <c r="ID38" s="50"/>
      <c r="IE38" s="50"/>
      <c r="IF38" s="51"/>
      <c r="IG38" s="51"/>
      <c r="IH38" s="51"/>
      <c r="II38" s="51"/>
    </row>
  </sheetData>
  <sheetProtection password="F5B2" sheet="1"/>
  <mergeCells count="8">
    <mergeCell ref="A9:BC9"/>
    <mergeCell ref="C38:BC3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allowBlank="1" showInputMessage="1" showErrorMessage="1" sqref="L13 L14 L15 L16 L17 L18 L19 L20 L21 L22 L23 L24 L25 L26 L27 L28 L29 L30 L31 L32 L33 L35 L34">
      <formula1>"INR"</formula1>
    </dataValidation>
    <dataValidation type="decimal" allowBlank="1" showErrorMessage="1" errorTitle="Invalid Entry" error="Only Numeric Values are allowed. " sqref="A13:A35">
      <formula1>0</formula1>
      <formula2>999999999999999</formula2>
    </dataValidation>
    <dataValidation type="list" allowBlank="1" showErrorMessage="1" sqref="K13:K3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5">
      <formula1>0</formula1>
      <formula2>999999999999999</formula2>
    </dataValidation>
    <dataValidation allowBlank="1" showInputMessage="1" showErrorMessage="1" promptTitle="Units" prompt="Please enter Units in text" sqref="E13:E35"/>
    <dataValidation type="decimal" allowBlank="1" showInputMessage="1" showErrorMessage="1" promptTitle="Rate Entry" prompt="Please enter the Basic Price in Rupees for this item. " errorTitle="Invaid Entry" error="Only Numeric Values are allowed. " sqref="G13:H35">
      <formula1>0</formula1>
      <formula2>999999999999999</formula2>
    </dataValidation>
    <dataValidation allowBlank="1" showInputMessage="1" showErrorMessage="1" promptTitle="Itemcode/Make" prompt="Please enter text" sqref="C13:C35">
      <formula1>0</formula1>
      <formula2>0</formula2>
    </dataValidation>
    <dataValidation type="decimal" allowBlank="1" showInputMessage="1" showErrorMessage="1" promptTitle="Quantity" prompt="Please enter the Quantity for this item. " errorTitle="Invalid Entry" error="Only Numeric Values are allowed. " sqref="F13:F35 D13:D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type="list" showErrorMessage="1" sqref="I13:I35">
      <formula1>"Excess(+),Less(-)"</formula1>
      <formula2>0</formula2>
    </dataValidation>
    <dataValidation allowBlank="1" showInputMessage="1" showErrorMessage="1" promptTitle="Addition / Deduction" prompt="Please Choose the correct One" sqref="J13:J3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2022-08-02T12:14:43Z</cp:lastPrinted>
  <dcterms:created xsi:type="dcterms:W3CDTF">2009-01-30T06:42:42Z</dcterms:created>
  <dcterms:modified xsi:type="dcterms:W3CDTF">2023-11-02T06:04:50Z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