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0" yWindow="0" windowWidth="20325"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<sst xmlns="http://schemas.openxmlformats.org/spreadsheetml/2006/main" count="156" uniqueCount="60">
  <si>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</si>
  <si>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</si>
  <si>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</si>
  <si>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</si>
  <si>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</si>
  <si>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</si>
  <si>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</si>
  <si>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</si>
  <si>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</si>
  <si>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</si>
  <si>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</si>
  <si>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</si>
  <si>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</si>
  <si>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</si>
  <si>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</si>
  <si>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</si>
  <si>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</si>
  <si>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</si>
  <si>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</si>
  <si>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</si>
  <si>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</si>
  <si>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</si>
  <si>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</si>
  <si>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</si>
  <si>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</si>
  <si>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</si>
  <si>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</si>
  <si>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</si>
  <si>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</si>
  <si>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</si>
  <si>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</si>
  <si>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</si>
  <si>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</si>
  <si>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</si>
  <si>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</si>
  <si>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</si>
  <si>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</si>
  <si>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</si>
  <si>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</si>
  <si>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</si>
  <si>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</si>
  <si>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</si>
  <si>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</si>
  <si>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</si>
  <si>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t>Each</t>
  </si>
  <si>
    <r>
      <t xml:space="preserve">Basic unit 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</si>
  <si>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</si>
  <si>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25 mm</t>
  </si>
  <si>
    <t>Supply, installation, testing and commissioing of following capacity Uninterrupted Power Supply system with battery backup  as required and as per the technical specification</t>
  </si>
  <si>
    <t>Supplying and fixing DP sheet steel enclosure on surface/ recess along with 25/32 A 240 V "C" curve DP MCB complete with connections, testing and commissioning etc. as required.</t>
  </si>
  <si>
    <t>Supplying and drawing following sizes of FRLS PVC insulated copper conductor, single core cable in the existing surface/recessed steel/ PVC conduit as required</t>
  </si>
  <si>
    <t>3 x 6 sq. mm</t>
  </si>
  <si>
    <t>3 x 4 sq. mm</t>
  </si>
  <si>
    <t>Supplying and fixing of following sizes of medium class PVC conduit along with accessories in surface/recess including cutting the wall and making good the same in case of recessed conduit as required.</t>
  </si>
  <si>
    <t>meter</t>
  </si>
  <si>
    <t>5KVA, sinlge phase with 12V, VRLA battery of capacity suitable for 20min backup with one year warranty</t>
  </si>
  <si>
    <t>3KVA, sinlge phase with 12V, VRLA inbuilt battery of capacity suitable for 10min backup with one year warranty</t>
  </si>
  <si>
    <t>2KVA, sinlge phase with 12V, VRLA inbuilt battery of capacity suitable for 10min backup with one year warranty</t>
  </si>
  <si>
    <t>1KVA, sinlge phase with 12V, VRLA inbuilt battery of capacity suitable for 10min backup with one year warranty</t>
  </si>
  <si>
    <t>Name of Work:  Providing UPS back up for the Common area lighting in Hostels and Residential block in IISER, Thiruvananthapuram</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</si>
</sst>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1"/>
      <name val="Book Antiqua"/>
      <family val="1"/>
    </font>
    <font>
      <sz val="12"/>
      <name val="Book Antiqua"/>
      <family val="1"/>
    </font>
    <font>
      <b/>
      <sz val="11"/>
      <color indexed="56"/>
      <name val="Arial"/>
      <family val="2"/>
    </font>
    <font>
      <sz val="10"/>
      <name val="Helv"/>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theme="2" tint="-0.4999699890613556"/>
      </left>
      <right style="thin">
        <color theme="2" tint="-0.4999699890613556"/>
      </right>
      <top style="thin">
        <color theme="2" tint="-0.4999699890613556"/>
      </top>
      <bottom style="thin">
        <color theme="2" tint="-0.4999699890613556"/>
      </bottom>
    </border>
    <border>
      <left style="thin"/>
      <right style="thin"/>
      <top style="thin"/>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5">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17" fillId="0" borderId="12" xfId="58" applyNumberFormat="1" applyFont="1" applyFill="1" applyBorder="1" applyAlignment="1">
      <alignment horizontal="left" wrapText="1" readingOrder="1"/>
      <protection/>
    </xf>
    <xf numFmtId="0" fontId="5" fillId="0" borderId="12" xfId="56" applyNumberFormat="1" applyFont="1" applyFill="1" applyBorder="1" applyAlignment="1">
      <alignment horizontal="left" vertical="top"/>
      <protection/>
    </xf>
    <xf numFmtId="0" fontId="9" fillId="0" borderId="12" xfId="56" applyNumberFormat="1" applyFont="1" applyFill="1" applyBorder="1" applyAlignment="1" applyProtection="1">
      <alignment horizontal="righ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2" fontId="9" fillId="0" borderId="13" xfId="58" applyNumberFormat="1" applyFont="1" applyFill="1" applyBorder="1" applyAlignment="1">
      <alignment horizontal="right" vertical="top"/>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0" fontId="9" fillId="0" borderId="12" xfId="58" applyNumberFormat="1" applyFont="1" applyFill="1" applyBorder="1" applyAlignment="1">
      <alignment horizontal="left" vertical="top"/>
      <protection/>
    </xf>
    <xf numFmtId="0" fontId="9" fillId="0" borderId="10" xfId="58" applyNumberFormat="1" applyFont="1" applyFill="1" applyBorder="1" applyAlignment="1">
      <alignment horizontal="left" vertical="top"/>
      <protection/>
    </xf>
    <xf numFmtId="0" fontId="5" fillId="0" borderId="14" xfId="58" applyNumberFormat="1" applyFont="1" applyFill="1" applyBorder="1" applyAlignment="1">
      <alignment vertical="top"/>
      <protection/>
    </xf>
    <xf numFmtId="0" fontId="5" fillId="0" borderId="15" xfId="58" applyNumberFormat="1" applyFont="1" applyFill="1" applyBorder="1" applyAlignment="1">
      <alignment vertical="top"/>
      <protection/>
    </xf>
    <xf numFmtId="0" fontId="18" fillId="0" borderId="16" xfId="58" applyNumberFormat="1" applyFont="1" applyFill="1" applyBorder="1" applyAlignment="1">
      <alignment vertical="top"/>
      <protection/>
    </xf>
    <xf numFmtId="0" fontId="5" fillId="0" borderId="16" xfId="58" applyNumberFormat="1" applyFont="1" applyFill="1" applyBorder="1" applyAlignment="1">
      <alignment vertical="top"/>
      <protection/>
    </xf>
    <xf numFmtId="179" fontId="5" fillId="0" borderId="0" xfId="56" applyNumberFormat="1" applyFont="1" applyFill="1" applyAlignment="1">
      <alignment vertical="top"/>
      <protection/>
    </xf>
    <xf numFmtId="2" fontId="18" fillId="0" borderId="12" xfId="58" applyNumberFormat="1" applyFont="1" applyFill="1" applyBorder="1" applyAlignment="1">
      <alignment vertical="top"/>
      <protection/>
    </xf>
    <xf numFmtId="0" fontId="9" fillId="33" borderId="10" xfId="58" applyNumberFormat="1" applyFont="1" applyFill="1" applyBorder="1" applyAlignment="1">
      <alignment horizontal="left" vertical="top"/>
      <protection/>
    </xf>
    <xf numFmtId="0" fontId="9" fillId="0" borderId="16" xfId="58" applyNumberFormat="1" applyFont="1" applyFill="1" applyBorder="1" applyAlignment="1">
      <alignment horizontal="left" vertical="top"/>
      <protection/>
    </xf>
    <xf numFmtId="0" fontId="19" fillId="0" borderId="14" xfId="56" applyNumberFormat="1" applyFont="1" applyFill="1" applyBorder="1" applyAlignment="1" applyProtection="1">
      <alignment vertical="top"/>
      <protection/>
    </xf>
    <xf numFmtId="0" fontId="20" fillId="0" borderId="11" xfId="58" applyNumberFormat="1" applyFont="1" applyFill="1" applyBorder="1" applyAlignment="1" applyProtection="1">
      <alignment vertical="center" wrapText="1"/>
      <protection locked="0"/>
    </xf>
    <xf numFmtId="0" fontId="19"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4" applyNumberFormat="1" applyFont="1" applyFill="1" applyBorder="1" applyAlignment="1" applyProtection="1">
      <alignment vertical="center" wrapText="1"/>
      <protection locked="0"/>
    </xf>
    <xf numFmtId="0" fontId="20"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3" fillId="0" borderId="17" xfId="58" applyNumberFormat="1" applyFont="1" applyFill="1" applyBorder="1" applyAlignment="1">
      <alignment horizontal="right" vertical="top"/>
      <protection/>
    </xf>
    <xf numFmtId="179" fontId="18" fillId="0" borderId="18"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1" fillId="34" borderId="11" xfId="58" applyNumberFormat="1" applyFont="1" applyFill="1" applyBorder="1" applyAlignment="1" applyProtection="1">
      <alignment vertical="center" wrapText="1"/>
      <protection locked="0"/>
    </xf>
    <xf numFmtId="10" fontId="22" fillId="34" borderId="11" xfId="64" applyNumberFormat="1" applyFont="1" applyFill="1" applyBorder="1" applyAlignment="1" applyProtection="1">
      <alignment horizontal="center" vertical="center"/>
      <protection/>
    </xf>
    <xf numFmtId="0" fontId="25" fillId="0" borderId="19" xfId="0" applyFont="1" applyFill="1" applyBorder="1" applyAlignment="1">
      <alignment horizontal="center" vertical="center"/>
    </xf>
    <xf numFmtId="0" fontId="7" fillId="0" borderId="0" xfId="56" applyNumberFormat="1" applyFont="1" applyFill="1" applyAlignment="1">
      <alignment vertical="top" wrapText="1"/>
      <protection/>
    </xf>
    <xf numFmtId="0" fontId="62" fillId="0" borderId="20" xfId="57" applyNumberFormat="1" applyFont="1" applyFill="1" applyBorder="1" applyAlignment="1">
      <alignment vertical="top" wrapText="1"/>
      <protection/>
    </xf>
    <xf numFmtId="0" fontId="26" fillId="0" borderId="19" xfId="0" applyFont="1" applyFill="1" applyBorder="1" applyAlignment="1">
      <alignment horizontal="center" vertical="center"/>
    </xf>
    <xf numFmtId="0" fontId="63" fillId="0" borderId="14" xfId="58" applyNumberFormat="1" applyFont="1" applyFill="1" applyBorder="1" applyAlignment="1">
      <alignment horizontal="center" vertical="top" wrapText="1"/>
      <protection/>
    </xf>
    <xf numFmtId="2" fontId="9" fillId="0" borderId="13" xfId="58" applyNumberFormat="1" applyFont="1" applyFill="1" applyBorder="1" applyAlignment="1">
      <alignment horizontal="right" vertical="center"/>
      <protection/>
    </xf>
    <xf numFmtId="0" fontId="5" fillId="0" borderId="12" xfId="58" applyNumberFormat="1" applyFont="1" applyFill="1" applyBorder="1" applyAlignment="1">
      <alignment vertical="center" wrapText="1"/>
      <protection/>
    </xf>
    <xf numFmtId="2" fontId="9" fillId="34" borderId="12" xfId="56" applyNumberFormat="1" applyFont="1" applyFill="1" applyBorder="1" applyAlignment="1" applyProtection="1">
      <alignment horizontal="right" vertical="center"/>
      <protection locked="0"/>
    </xf>
    <xf numFmtId="2" fontId="9" fillId="0" borderId="12" xfId="56" applyNumberFormat="1" applyFont="1" applyFill="1" applyBorder="1" applyAlignment="1" applyProtection="1">
      <alignment horizontal="right" vertical="center"/>
      <protection locked="0"/>
    </xf>
    <xf numFmtId="2" fontId="9" fillId="0" borderId="11" xfId="56" applyNumberFormat="1" applyFont="1" applyFill="1" applyBorder="1" applyAlignment="1" applyProtection="1">
      <alignment horizontal="center" vertical="center" wrapText="1"/>
      <protection/>
    </xf>
    <xf numFmtId="2" fontId="9" fillId="0" borderId="11" xfId="56" applyNumberFormat="1" applyFont="1" applyFill="1" applyBorder="1" applyAlignment="1">
      <alignment horizontal="center" vertical="center" wrapText="1"/>
      <protection/>
    </xf>
    <xf numFmtId="2" fontId="9" fillId="0" borderId="12" xfId="56" applyNumberFormat="1" applyFont="1" applyFill="1" applyBorder="1" applyAlignment="1">
      <alignment horizontal="center" vertical="center" wrapText="1"/>
      <protection/>
    </xf>
    <xf numFmtId="180" fontId="25" fillId="0" borderId="19" xfId="0" applyNumberFormat="1" applyFont="1" applyFill="1" applyBorder="1" applyAlignment="1">
      <alignment horizontal="center" vertical="center"/>
    </xf>
    <xf numFmtId="1" fontId="26" fillId="0" borderId="19" xfId="0" applyNumberFormat="1" applyFont="1" applyFill="1" applyBorder="1" applyAlignment="1">
      <alignment horizontal="center" vertical="center"/>
    </xf>
    <xf numFmtId="1" fontId="5" fillId="0" borderId="12" xfId="58" applyNumberFormat="1" applyFont="1" applyFill="1" applyBorder="1" applyAlignment="1">
      <alignment vertical="top"/>
      <protection/>
    </xf>
    <xf numFmtId="2" fontId="5" fillId="0" borderId="12" xfId="58" applyNumberFormat="1" applyFont="1" applyFill="1" applyBorder="1" applyAlignment="1">
      <alignment horizontal="right" vertical="center"/>
      <protection/>
    </xf>
    <xf numFmtId="0" fontId="5" fillId="0" borderId="12" xfId="56" applyNumberFormat="1" applyFont="1" applyFill="1" applyBorder="1" applyAlignment="1" applyProtection="1">
      <alignment vertical="center"/>
      <protection/>
    </xf>
    <xf numFmtId="0" fontId="9" fillId="0" borderId="21" xfId="56" applyNumberFormat="1" applyFont="1" applyFill="1" applyBorder="1" applyAlignment="1" applyProtection="1">
      <alignment horizontal="right" vertical="center"/>
      <protection locked="0"/>
    </xf>
    <xf numFmtId="0" fontId="9" fillId="0" borderId="22" xfId="56" applyNumberFormat="1" applyFont="1" applyFill="1" applyBorder="1" applyAlignment="1" applyProtection="1">
      <alignment horizontal="center" vertical="center" wrapText="1"/>
      <protection/>
    </xf>
    <xf numFmtId="0" fontId="9" fillId="0" borderId="22" xfId="56" applyNumberFormat="1" applyFont="1" applyFill="1" applyBorder="1" applyAlignment="1">
      <alignment horizontal="center" vertical="center" wrapText="1"/>
      <protection/>
    </xf>
    <xf numFmtId="0" fontId="9" fillId="0" borderId="12" xfId="56" applyNumberFormat="1" applyFont="1" applyFill="1" applyBorder="1" applyAlignment="1">
      <alignment horizontal="center" vertical="center" wrapText="1"/>
      <protection/>
    </xf>
    <xf numFmtId="0" fontId="14" fillId="0" borderId="12" xfId="56" applyNumberFormat="1" applyFont="1" applyFill="1" applyBorder="1" applyAlignment="1">
      <alignment horizontal="center" vertical="center" wrapText="1"/>
      <protection/>
    </xf>
    <xf numFmtId="0" fontId="18" fillId="0" borderId="12" xfId="58" applyNumberFormat="1" applyFont="1" applyFill="1" applyBorder="1" applyAlignment="1">
      <alignment horizontal="center" vertical="top"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3"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xf numFmtId="1" fontId="26" fillId="0" borderId="19" xfId="0" applyNumberFormat="1" applyFont="1" applyFill="1" applyBorder="1" applyAlignment="1">
      <alignment horizontal="justify" vertical="center" wrapText="1"/>
    </xf>
    <xf numFmtId="1" fontId="26" fillId="0" borderId="19" xfId="0" applyNumberFormat="1" applyFont="1" applyFill="1" applyBorder="1" applyAlignment="1">
      <alignment horizontal="justify"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6"/>
  <sheetViews>
    <sheetView showGridLines="0" zoomScale="80" zoomScaleNormal="80" zoomScalePageLayoutView="0" workbookViewId="0" topLeftCell="A1">
      <selection activeCell="E18" sqref="E18"/>
    </sheetView>
  </sheetViews>
  <sheetFormatPr defaultColWidth="9.140625" defaultRowHeight="15"/>
  <cols>
    <col min="1" max="1" width="14.28125" style="1" customWidth="1"/>
    <col min="2" max="2" width="65.00390625" style="1" customWidth="1"/>
    <col min="3" max="3" width="10.140625" style="1" hidden="1" customWidth="1"/>
    <col min="4" max="4" width="14.57421875" style="1"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7" t="str">
        <f>B2&amp;" BoQ"</f>
        <v>Item Rate BoQ</v>
      </c>
      <c r="B1" s="87"/>
      <c r="C1" s="87"/>
      <c r="D1" s="87"/>
      <c r="E1" s="87"/>
      <c r="F1" s="87"/>
      <c r="G1" s="87"/>
      <c r="H1" s="87"/>
      <c r="I1" s="87"/>
      <c r="J1" s="87"/>
      <c r="K1" s="87"/>
      <c r="L1" s="87"/>
      <c r="O1" s="6"/>
      <c r="P1" s="6"/>
      <c r="Q1" s="7"/>
      <c r="IA1" s="8"/>
      <c r="IB1" s="8"/>
      <c r="IC1" s="8"/>
      <c r="ID1" s="8"/>
      <c r="IE1" s="8"/>
      <c r="IF1" s="7"/>
      <c r="IG1" s="7"/>
      <c r="IH1" s="7"/>
      <c r="II1" s="7"/>
    </row>
    <row r="2" spans="1:239" s="5" customFormat="1" ht="25.5" customHeight="1" hidden="1">
      <c r="A2" s="9" t="s">
        <v>0</v>
      </c>
      <c r="B2" s="9" t="s">
        <v>1</v>
      </c>
      <c r="C2" s="10" t="s">
        <v>2</v>
      </c>
      <c r="D2" s="10" t="s">
        <v>3</v>
      </c>
      <c r="E2" s="9" t="s">
        <v>4</v>
      </c>
      <c r="J2" s="11"/>
      <c r="K2" s="11"/>
      <c r="L2" s="11"/>
      <c r="O2" s="6"/>
      <c r="P2" s="6"/>
      <c r="Q2" s="7"/>
      <c r="IA2" s="8"/>
      <c r="IB2" s="8"/>
      <c r="IC2" s="8"/>
      <c r="ID2" s="8"/>
      <c r="IE2" s="8"/>
    </row>
    <row r="3" spans="1:243" s="5" customFormat="1" ht="30" customHeight="1" hidden="1">
      <c r="A3" s="5" t="s">
        <v>5</v>
      </c>
      <c r="C3" s="5" t="s">
        <v>6</v>
      </c>
      <c r="IA3" s="8"/>
      <c r="IB3" s="8"/>
      <c r="IC3" s="8"/>
      <c r="ID3" s="8"/>
      <c r="IE3" s="8"/>
      <c r="IF3" s="7"/>
      <c r="IG3" s="7"/>
      <c r="IH3" s="7"/>
      <c r="II3" s="7"/>
    </row>
    <row r="4" spans="1:243" s="12" customFormat="1" ht="30.75" customHeight="1">
      <c r="A4" s="88" t="s">
        <v>46</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IA4" s="13"/>
      <c r="IB4" s="13"/>
      <c r="IC4" s="13"/>
      <c r="ID4" s="13"/>
      <c r="IE4" s="13"/>
      <c r="IF4" s="14"/>
      <c r="IG4" s="14"/>
      <c r="IH4" s="14"/>
      <c r="II4" s="14"/>
    </row>
    <row r="5" spans="1:243" s="12" customFormat="1" ht="30.75" customHeight="1">
      <c r="A5" s="88" t="s">
        <v>59</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A5" s="13"/>
      <c r="IB5" s="13"/>
      <c r="IC5" s="13"/>
      <c r="ID5" s="13"/>
      <c r="IE5" s="13"/>
      <c r="IF5" s="14"/>
      <c r="IG5" s="14"/>
      <c r="IH5" s="14"/>
      <c r="II5" s="14"/>
    </row>
    <row r="6" spans="1:243" s="12" customFormat="1" ht="30.75" customHeight="1">
      <c r="A6" s="88" t="s">
        <v>43</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A6" s="13"/>
      <c r="IB6" s="13"/>
      <c r="IC6" s="13"/>
      <c r="ID6" s="13"/>
      <c r="IE6" s="13"/>
      <c r="IF6" s="14"/>
      <c r="IG6" s="14"/>
      <c r="IH6" s="14"/>
      <c r="II6" s="14"/>
    </row>
    <row r="7" spans="1:243" s="12" customFormat="1" ht="29.25" customHeight="1" hidden="1">
      <c r="A7" s="89" t="s">
        <v>7</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IA7" s="13"/>
      <c r="IB7" s="13"/>
      <c r="IC7" s="13"/>
      <c r="ID7" s="13"/>
      <c r="IE7" s="13"/>
      <c r="IF7" s="14"/>
      <c r="IG7" s="14"/>
      <c r="IH7" s="14"/>
      <c r="II7" s="14"/>
    </row>
    <row r="8" spans="1:243" s="16" customFormat="1" ht="76.5" customHeight="1">
      <c r="A8" s="15" t="s">
        <v>40</v>
      </c>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IA8" s="17"/>
      <c r="IB8" s="17"/>
      <c r="IC8" s="17"/>
      <c r="ID8" s="17"/>
      <c r="IE8" s="17"/>
      <c r="IF8" s="18"/>
      <c r="IG8" s="18"/>
      <c r="IH8" s="18"/>
      <c r="II8" s="18"/>
    </row>
    <row r="9" spans="1:243" s="19" customFormat="1" ht="61.5" customHeight="1">
      <c r="A9" s="85" t="s">
        <v>8</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IA9" s="20"/>
      <c r="IB9" s="20"/>
      <c r="IC9" s="20"/>
      <c r="ID9" s="20"/>
      <c r="IE9" s="20"/>
      <c r="IF9" s="21"/>
      <c r="IG9" s="21"/>
      <c r="IH9" s="21"/>
      <c r="II9" s="21"/>
    </row>
    <row r="10" spans="1:243" s="23" customFormat="1" ht="18.75" customHeight="1">
      <c r="A10" s="22" t="s">
        <v>9</v>
      </c>
      <c r="B10" s="22" t="s">
        <v>10</v>
      </c>
      <c r="C10" s="22" t="s">
        <v>10</v>
      </c>
      <c r="D10" s="2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79.5" customHeight="1">
      <c r="A11" s="22" t="s">
        <v>15</v>
      </c>
      <c r="B11" s="22" t="s">
        <v>16</v>
      </c>
      <c r="C11" s="22" t="s">
        <v>17</v>
      </c>
      <c r="D11" s="22" t="s">
        <v>18</v>
      </c>
      <c r="E11" s="22" t="s">
        <v>19</v>
      </c>
      <c r="F11" s="22" t="s">
        <v>41</v>
      </c>
      <c r="G11" s="22"/>
      <c r="H11" s="22"/>
      <c r="I11" s="22" t="s">
        <v>20</v>
      </c>
      <c r="J11" s="22" t="s">
        <v>21</v>
      </c>
      <c r="K11" s="22" t="s">
        <v>22</v>
      </c>
      <c r="L11" s="22" t="s">
        <v>23</v>
      </c>
      <c r="M11" s="68" t="s">
        <v>45</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6"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6" customFormat="1" ht="53.25" customHeight="1">
      <c r="A13" s="76">
        <v>1</v>
      </c>
      <c r="B13" s="94" t="s">
        <v>48</v>
      </c>
      <c r="C13" s="28"/>
      <c r="D13" s="78"/>
      <c r="E13" s="29"/>
      <c r="F13" s="79"/>
      <c r="G13" s="30"/>
      <c r="H13" s="30"/>
      <c r="I13" s="31"/>
      <c r="J13" s="32"/>
      <c r="K13" s="33"/>
      <c r="L13" s="33"/>
      <c r="M13" s="80"/>
      <c r="N13" s="81"/>
      <c r="O13" s="81"/>
      <c r="P13" s="82"/>
      <c r="Q13" s="81"/>
      <c r="R13" s="81"/>
      <c r="S13" s="83"/>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69"/>
      <c r="BB13" s="34"/>
      <c r="BC13" s="35"/>
      <c r="IA13" s="37">
        <v>1</v>
      </c>
      <c r="IB13" s="65" t="s">
        <v>48</v>
      </c>
      <c r="IC13" s="37"/>
      <c r="ID13" s="37"/>
      <c r="IE13" s="37"/>
      <c r="IF13" s="38"/>
      <c r="IG13" s="38"/>
      <c r="IH13" s="38"/>
      <c r="II13" s="38"/>
    </row>
    <row r="14" spans="1:243" s="36" customFormat="1" ht="31.5">
      <c r="A14" s="76">
        <v>1.1</v>
      </c>
      <c r="B14" s="94" t="s">
        <v>55</v>
      </c>
      <c r="C14" s="28"/>
      <c r="D14" s="77">
        <v>2</v>
      </c>
      <c r="E14" s="64" t="s">
        <v>44</v>
      </c>
      <c r="F14" s="79">
        <v>122083</v>
      </c>
      <c r="G14" s="39"/>
      <c r="H14" s="39"/>
      <c r="I14" s="31" t="s">
        <v>33</v>
      </c>
      <c r="J14" s="32">
        <f aca="true" t="shared" si="0" ref="J14:J21">IF(I14="Less(-)",-1,1)</f>
        <v>1</v>
      </c>
      <c r="K14" s="33" t="s">
        <v>34</v>
      </c>
      <c r="L14" s="33" t="s">
        <v>4</v>
      </c>
      <c r="M14" s="71"/>
      <c r="N14" s="72"/>
      <c r="O14" s="72"/>
      <c r="P14" s="73"/>
      <c r="Q14" s="72"/>
      <c r="R14" s="72"/>
      <c r="S14" s="74"/>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69">
        <f aca="true" t="shared" si="1" ref="BA14:BA21">total_amount_ba($B$2,$D$2,D14,F14,J14,K14,M14)</f>
        <v>0</v>
      </c>
      <c r="BB14" s="34">
        <f aca="true" t="shared" si="2" ref="BB14:BB21">BA14+SUM(N14:AZ14)</f>
        <v>0</v>
      </c>
      <c r="BC14" s="70" t="str">
        <f aca="true" t="shared" si="3" ref="BC14:BC21">SpellNumber(L14,BB14)</f>
        <v>INR Zero Only</v>
      </c>
      <c r="IA14" s="37">
        <v>1.1</v>
      </c>
      <c r="IB14" s="65" t="s">
        <v>55</v>
      </c>
      <c r="IC14" s="37"/>
      <c r="ID14" s="37">
        <v>2</v>
      </c>
      <c r="IE14" s="37" t="s">
        <v>44</v>
      </c>
      <c r="IF14" s="38"/>
      <c r="IG14" s="38"/>
      <c r="IH14" s="38"/>
      <c r="II14" s="38"/>
    </row>
    <row r="15" spans="1:243" s="36" customFormat="1" ht="31.5">
      <c r="A15" s="76">
        <v>1.2</v>
      </c>
      <c r="B15" s="94" t="s">
        <v>56</v>
      </c>
      <c r="C15" s="28"/>
      <c r="D15" s="77">
        <v>3</v>
      </c>
      <c r="E15" s="64" t="s">
        <v>44</v>
      </c>
      <c r="F15" s="79">
        <v>47523.3</v>
      </c>
      <c r="G15" s="39"/>
      <c r="H15" s="39"/>
      <c r="I15" s="31" t="s">
        <v>33</v>
      </c>
      <c r="J15" s="32">
        <f t="shared" si="0"/>
        <v>1</v>
      </c>
      <c r="K15" s="33" t="s">
        <v>34</v>
      </c>
      <c r="L15" s="33" t="s">
        <v>4</v>
      </c>
      <c r="M15" s="71"/>
      <c r="N15" s="72"/>
      <c r="O15" s="72"/>
      <c r="P15" s="73"/>
      <c r="Q15" s="72"/>
      <c r="R15" s="72"/>
      <c r="S15" s="74"/>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69">
        <f t="shared" si="1"/>
        <v>0</v>
      </c>
      <c r="BB15" s="34">
        <f t="shared" si="2"/>
        <v>0</v>
      </c>
      <c r="BC15" s="70" t="str">
        <f t="shared" si="3"/>
        <v>INR Zero Only</v>
      </c>
      <c r="IA15" s="37">
        <v>1.2</v>
      </c>
      <c r="IB15" s="65" t="s">
        <v>56</v>
      </c>
      <c r="IC15" s="37"/>
      <c r="ID15" s="37">
        <v>3</v>
      </c>
      <c r="IE15" s="37" t="s">
        <v>44</v>
      </c>
      <c r="IF15" s="38"/>
      <c r="IG15" s="38"/>
      <c r="IH15" s="38"/>
      <c r="II15" s="38"/>
    </row>
    <row r="16" spans="1:243" s="36" customFormat="1" ht="38.25" customHeight="1">
      <c r="A16" s="76">
        <v>1.3</v>
      </c>
      <c r="B16" s="94" t="s">
        <v>57</v>
      </c>
      <c r="C16" s="28"/>
      <c r="D16" s="77">
        <v>1</v>
      </c>
      <c r="E16" s="64" t="s">
        <v>44</v>
      </c>
      <c r="F16" s="79">
        <v>40226.2</v>
      </c>
      <c r="G16" s="39"/>
      <c r="H16" s="39"/>
      <c r="I16" s="31" t="s">
        <v>33</v>
      </c>
      <c r="J16" s="32">
        <f>IF(I16="Less(-)",-1,1)</f>
        <v>1</v>
      </c>
      <c r="K16" s="33" t="s">
        <v>34</v>
      </c>
      <c r="L16" s="33" t="s">
        <v>4</v>
      </c>
      <c r="M16" s="71"/>
      <c r="N16" s="72"/>
      <c r="O16" s="72"/>
      <c r="P16" s="73"/>
      <c r="Q16" s="72"/>
      <c r="R16" s="72"/>
      <c r="S16" s="74"/>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69">
        <f>total_amount_ba($B$2,$D$2,D16,F16,J16,K16,M16)</f>
        <v>0</v>
      </c>
      <c r="BB16" s="34">
        <f>BA16+SUM(N16:AZ16)</f>
        <v>0</v>
      </c>
      <c r="BC16" s="70" t="str">
        <f>SpellNumber(L16,BB16)</f>
        <v>INR Zero Only</v>
      </c>
      <c r="IA16" s="37">
        <v>1.3</v>
      </c>
      <c r="IB16" s="65" t="s">
        <v>57</v>
      </c>
      <c r="IC16" s="37"/>
      <c r="ID16" s="37">
        <v>1</v>
      </c>
      <c r="IE16" s="37" t="s">
        <v>44</v>
      </c>
      <c r="IF16" s="38"/>
      <c r="IG16" s="38"/>
      <c r="IH16" s="38"/>
      <c r="II16" s="38"/>
    </row>
    <row r="17" spans="1:243" s="36" customFormat="1" ht="38.25" customHeight="1">
      <c r="A17" s="76">
        <v>1.4</v>
      </c>
      <c r="B17" s="94" t="s">
        <v>58</v>
      </c>
      <c r="C17" s="28"/>
      <c r="D17" s="77">
        <v>2</v>
      </c>
      <c r="E17" s="64" t="s">
        <v>44</v>
      </c>
      <c r="F17" s="79">
        <v>25676.8</v>
      </c>
      <c r="G17" s="39"/>
      <c r="H17" s="39"/>
      <c r="I17" s="31" t="s">
        <v>33</v>
      </c>
      <c r="J17" s="32">
        <f t="shared" si="0"/>
        <v>1</v>
      </c>
      <c r="K17" s="33" t="s">
        <v>34</v>
      </c>
      <c r="L17" s="33" t="s">
        <v>4</v>
      </c>
      <c r="M17" s="71"/>
      <c r="N17" s="72"/>
      <c r="O17" s="72"/>
      <c r="P17" s="73"/>
      <c r="Q17" s="72"/>
      <c r="R17" s="72"/>
      <c r="S17" s="74"/>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69">
        <f t="shared" si="1"/>
        <v>0</v>
      </c>
      <c r="BB17" s="34">
        <f t="shared" si="2"/>
        <v>0</v>
      </c>
      <c r="BC17" s="70" t="str">
        <f t="shared" si="3"/>
        <v>INR Zero Only</v>
      </c>
      <c r="IA17" s="37">
        <v>1.4</v>
      </c>
      <c r="IB17" s="65" t="s">
        <v>58</v>
      </c>
      <c r="IC17" s="37"/>
      <c r="ID17" s="37">
        <v>2</v>
      </c>
      <c r="IE17" s="37" t="s">
        <v>44</v>
      </c>
      <c r="IF17" s="38"/>
      <c r="IG17" s="38"/>
      <c r="IH17" s="38"/>
      <c r="II17" s="38"/>
    </row>
    <row r="18" spans="1:243" s="36" customFormat="1" ht="63">
      <c r="A18" s="76">
        <v>2</v>
      </c>
      <c r="B18" s="94" t="s">
        <v>49</v>
      </c>
      <c r="C18" s="28"/>
      <c r="D18" s="77">
        <v>8</v>
      </c>
      <c r="E18" s="67" t="s">
        <v>54</v>
      </c>
      <c r="F18" s="79">
        <v>1182</v>
      </c>
      <c r="G18" s="39"/>
      <c r="H18" s="39"/>
      <c r="I18" s="31" t="s">
        <v>33</v>
      </c>
      <c r="J18" s="32">
        <f t="shared" si="0"/>
        <v>1</v>
      </c>
      <c r="K18" s="33" t="s">
        <v>34</v>
      </c>
      <c r="L18" s="33" t="s">
        <v>4</v>
      </c>
      <c r="M18" s="71"/>
      <c r="N18" s="72"/>
      <c r="O18" s="72"/>
      <c r="P18" s="73"/>
      <c r="Q18" s="72"/>
      <c r="R18" s="72"/>
      <c r="S18" s="74"/>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69">
        <f t="shared" si="1"/>
        <v>0</v>
      </c>
      <c r="BB18" s="69">
        <f t="shared" si="2"/>
        <v>0</v>
      </c>
      <c r="BC18" s="70" t="str">
        <f t="shared" si="3"/>
        <v>INR Zero Only</v>
      </c>
      <c r="IA18" s="37">
        <v>2</v>
      </c>
      <c r="IB18" s="37" t="s">
        <v>49</v>
      </c>
      <c r="IC18" s="37"/>
      <c r="ID18" s="37">
        <v>8</v>
      </c>
      <c r="IE18" s="37" t="s">
        <v>54</v>
      </c>
      <c r="IF18" s="38"/>
      <c r="IG18" s="38"/>
      <c r="IH18" s="38"/>
      <c r="II18" s="38"/>
    </row>
    <row r="19" spans="1:243" s="36" customFormat="1" ht="47.25">
      <c r="A19" s="76">
        <v>3</v>
      </c>
      <c r="B19" s="94" t="s">
        <v>50</v>
      </c>
      <c r="C19" s="28"/>
      <c r="D19" s="78"/>
      <c r="E19" s="29"/>
      <c r="F19" s="79"/>
      <c r="G19" s="30"/>
      <c r="H19" s="30"/>
      <c r="I19" s="31"/>
      <c r="J19" s="32"/>
      <c r="K19" s="33"/>
      <c r="L19" s="33"/>
      <c r="M19" s="80"/>
      <c r="N19" s="81"/>
      <c r="O19" s="81"/>
      <c r="P19" s="82"/>
      <c r="Q19" s="81"/>
      <c r="R19" s="81"/>
      <c r="S19" s="83"/>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69"/>
      <c r="BB19" s="34"/>
      <c r="BC19" s="35"/>
      <c r="IA19" s="37">
        <v>3</v>
      </c>
      <c r="IB19" s="65" t="s">
        <v>50</v>
      </c>
      <c r="IC19" s="37"/>
      <c r="ID19" s="37"/>
      <c r="IE19" s="37"/>
      <c r="IF19" s="38"/>
      <c r="IG19" s="38"/>
      <c r="IH19" s="38"/>
      <c r="II19" s="38"/>
    </row>
    <row r="20" spans="1:243" s="36" customFormat="1" ht="16.5">
      <c r="A20" s="76">
        <v>3.1</v>
      </c>
      <c r="B20" s="94" t="s">
        <v>51</v>
      </c>
      <c r="C20" s="28"/>
      <c r="D20" s="77">
        <v>40</v>
      </c>
      <c r="E20" s="67" t="s">
        <v>54</v>
      </c>
      <c r="F20" s="79">
        <v>232.8</v>
      </c>
      <c r="G20" s="39"/>
      <c r="H20" s="39"/>
      <c r="I20" s="31" t="s">
        <v>33</v>
      </c>
      <c r="J20" s="32">
        <f>IF(I20="Less(-)",-1,1)</f>
        <v>1</v>
      </c>
      <c r="K20" s="33" t="s">
        <v>34</v>
      </c>
      <c r="L20" s="33" t="s">
        <v>4</v>
      </c>
      <c r="M20" s="71"/>
      <c r="N20" s="72"/>
      <c r="O20" s="72"/>
      <c r="P20" s="73"/>
      <c r="Q20" s="72"/>
      <c r="R20" s="72"/>
      <c r="S20" s="74"/>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69">
        <f>total_amount_ba($B$2,$D$2,D20,F20,J20,K20,M20)</f>
        <v>0</v>
      </c>
      <c r="BB20" s="69">
        <f>BA20+SUM(N20:AZ20)</f>
        <v>0</v>
      </c>
      <c r="BC20" s="70" t="str">
        <f>SpellNumber(L20,BB20)</f>
        <v>INR Zero Only</v>
      </c>
      <c r="IA20" s="37">
        <v>3.1</v>
      </c>
      <c r="IB20" s="37" t="s">
        <v>51</v>
      </c>
      <c r="IC20" s="37"/>
      <c r="ID20" s="37">
        <v>40</v>
      </c>
      <c r="IE20" s="37" t="s">
        <v>54</v>
      </c>
      <c r="IF20" s="38"/>
      <c r="IG20" s="38"/>
      <c r="IH20" s="38"/>
      <c r="II20" s="38"/>
    </row>
    <row r="21" spans="1:243" s="36" customFormat="1" ht="16.5">
      <c r="A21" s="76">
        <v>3.2</v>
      </c>
      <c r="B21" s="94" t="s">
        <v>52</v>
      </c>
      <c r="C21" s="28"/>
      <c r="D21" s="77">
        <v>100</v>
      </c>
      <c r="E21" s="67" t="s">
        <v>54</v>
      </c>
      <c r="F21" s="79">
        <v>163.1</v>
      </c>
      <c r="G21" s="39"/>
      <c r="H21" s="39"/>
      <c r="I21" s="31" t="s">
        <v>33</v>
      </c>
      <c r="J21" s="32">
        <f t="shared" si="0"/>
        <v>1</v>
      </c>
      <c r="K21" s="33" t="s">
        <v>34</v>
      </c>
      <c r="L21" s="33" t="s">
        <v>4</v>
      </c>
      <c r="M21" s="71"/>
      <c r="N21" s="72"/>
      <c r="O21" s="72"/>
      <c r="P21" s="73"/>
      <c r="Q21" s="72"/>
      <c r="R21" s="72"/>
      <c r="S21" s="74"/>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69">
        <f t="shared" si="1"/>
        <v>0</v>
      </c>
      <c r="BB21" s="69">
        <f t="shared" si="2"/>
        <v>0</v>
      </c>
      <c r="BC21" s="70" t="str">
        <f t="shared" si="3"/>
        <v>INR Zero Only</v>
      </c>
      <c r="IA21" s="37">
        <v>3.2</v>
      </c>
      <c r="IB21" s="37" t="s">
        <v>52</v>
      </c>
      <c r="IC21" s="37"/>
      <c r="ID21" s="37">
        <v>100</v>
      </c>
      <c r="IE21" s="37" t="s">
        <v>54</v>
      </c>
      <c r="IF21" s="38"/>
      <c r="IG21" s="38"/>
      <c r="IH21" s="38"/>
      <c r="II21" s="38"/>
    </row>
    <row r="22" spans="1:243" s="36" customFormat="1" ht="63">
      <c r="A22" s="76">
        <v>4</v>
      </c>
      <c r="B22" s="94" t="s">
        <v>53</v>
      </c>
      <c r="C22" s="28"/>
      <c r="D22" s="78"/>
      <c r="E22" s="29"/>
      <c r="F22" s="79"/>
      <c r="G22" s="30"/>
      <c r="H22" s="30"/>
      <c r="I22" s="31"/>
      <c r="J22" s="32"/>
      <c r="K22" s="33"/>
      <c r="L22" s="33"/>
      <c r="M22" s="80"/>
      <c r="N22" s="81"/>
      <c r="O22" s="81"/>
      <c r="P22" s="82"/>
      <c r="Q22" s="81"/>
      <c r="R22" s="81"/>
      <c r="S22" s="83"/>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69"/>
      <c r="BB22" s="34"/>
      <c r="BC22" s="35"/>
      <c r="IA22" s="37">
        <v>4</v>
      </c>
      <c r="IB22" s="65" t="s">
        <v>53</v>
      </c>
      <c r="IC22" s="37"/>
      <c r="ID22" s="37"/>
      <c r="IE22" s="37"/>
      <c r="IF22" s="38"/>
      <c r="IG22" s="38"/>
      <c r="IH22" s="38"/>
      <c r="II22" s="38"/>
    </row>
    <row r="23" spans="1:243" s="36" customFormat="1" ht="16.5">
      <c r="A23" s="76">
        <v>4.1</v>
      </c>
      <c r="B23" s="93" t="s">
        <v>47</v>
      </c>
      <c r="C23" s="28"/>
      <c r="D23" s="77">
        <v>140</v>
      </c>
      <c r="E23" s="67" t="s">
        <v>54</v>
      </c>
      <c r="F23" s="79">
        <v>125.5</v>
      </c>
      <c r="G23" s="39"/>
      <c r="H23" s="39"/>
      <c r="I23" s="31" t="s">
        <v>33</v>
      </c>
      <c r="J23" s="32">
        <f>IF(I23="Less(-)",-1,1)</f>
        <v>1</v>
      </c>
      <c r="K23" s="33" t="s">
        <v>34</v>
      </c>
      <c r="L23" s="33" t="s">
        <v>4</v>
      </c>
      <c r="M23" s="71"/>
      <c r="N23" s="72"/>
      <c r="O23" s="72"/>
      <c r="P23" s="73"/>
      <c r="Q23" s="72"/>
      <c r="R23" s="72"/>
      <c r="S23" s="74"/>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69">
        <f>total_amount_ba($B$2,$D$2,D23,F23,J23,K23,M23)</f>
        <v>0</v>
      </c>
      <c r="BB23" s="34">
        <f>BA23+SUM(N23:AZ23)</f>
        <v>0</v>
      </c>
      <c r="BC23" s="35" t="str">
        <f>SpellNumber(L23,BB23)</f>
        <v>INR Zero Only</v>
      </c>
      <c r="IA23" s="37">
        <v>4.1</v>
      </c>
      <c r="IB23" s="37" t="s">
        <v>47</v>
      </c>
      <c r="IC23" s="37"/>
      <c r="ID23" s="37">
        <v>140</v>
      </c>
      <c r="IE23" s="37" t="s">
        <v>54</v>
      </c>
      <c r="IF23" s="38"/>
      <c r="IG23" s="38"/>
      <c r="IH23" s="38"/>
      <c r="II23" s="38"/>
    </row>
    <row r="24" spans="1:243" s="36" customFormat="1" ht="33" customHeight="1">
      <c r="A24" s="40" t="s">
        <v>35</v>
      </c>
      <c r="B24" s="41"/>
      <c r="C24" s="42"/>
      <c r="D24" s="43"/>
      <c r="E24" s="43"/>
      <c r="F24" s="43"/>
      <c r="G24" s="43"/>
      <c r="H24" s="44"/>
      <c r="I24" s="44"/>
      <c r="J24" s="44"/>
      <c r="K24" s="44"/>
      <c r="L24" s="45"/>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SUM(BA14:BA23)</f>
        <v>0</v>
      </c>
      <c r="BB24" s="47">
        <f>SUM(BB17:BB23)</f>
        <v>0</v>
      </c>
      <c r="BC24" s="35" t="str">
        <f>SpellNumber($E$2,BA24)</f>
        <v>INR Zero Only</v>
      </c>
      <c r="IA24" s="37"/>
      <c r="IB24" s="37"/>
      <c r="IC24" s="37"/>
      <c r="ID24" s="37"/>
      <c r="IE24" s="37"/>
      <c r="IF24" s="38"/>
      <c r="IG24" s="38"/>
      <c r="IH24" s="38"/>
      <c r="II24" s="38"/>
    </row>
    <row r="25" spans="1:243" s="57" customFormat="1" ht="39" customHeight="1" hidden="1">
      <c r="A25" s="48" t="s">
        <v>36</v>
      </c>
      <c r="B25" s="49"/>
      <c r="C25" s="50"/>
      <c r="D25" s="51"/>
      <c r="E25" s="62" t="s">
        <v>37</v>
      </c>
      <c r="F25" s="63"/>
      <c r="G25" s="52"/>
      <c r="H25" s="53"/>
      <c r="I25" s="53"/>
      <c r="J25" s="53"/>
      <c r="K25" s="54"/>
      <c r="L25" s="55"/>
      <c r="M25" s="56"/>
      <c r="O25" s="36"/>
      <c r="P25" s="36"/>
      <c r="Q25" s="36"/>
      <c r="R25" s="36"/>
      <c r="S25" s="36"/>
      <c r="BA25" s="58">
        <f>IF(ISBLANK(F25),0,IF(E25="Excess (+)",ROUND(BA24+(BA24*F25),2),IF(E25="Less (-)",ROUND(BA24+(BA24*F25*(-1)),2),0)))</f>
        <v>0</v>
      </c>
      <c r="BB25" s="59">
        <f>ROUND(BA25,0)</f>
        <v>0</v>
      </c>
      <c r="BC25" s="35" t="str">
        <f>SpellNumber(L25,BB25)</f>
        <v> Zero Only</v>
      </c>
      <c r="IA25" s="60"/>
      <c r="IB25" s="60"/>
      <c r="IC25" s="60"/>
      <c r="ID25" s="60"/>
      <c r="IE25" s="60"/>
      <c r="IF25" s="61"/>
      <c r="IG25" s="61"/>
      <c r="IH25" s="61"/>
      <c r="II25" s="61"/>
    </row>
    <row r="26" spans="1:243" s="57" customFormat="1" ht="51" customHeight="1">
      <c r="A26" s="40" t="s">
        <v>38</v>
      </c>
      <c r="B26" s="40"/>
      <c r="C26" s="86" t="str">
        <f>SpellNumber($E$2,BA24)</f>
        <v>INR Zero Only</v>
      </c>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IA26" s="60"/>
      <c r="IB26" s="60"/>
      <c r="IC26" s="60"/>
      <c r="ID26" s="60"/>
      <c r="IE26" s="60"/>
      <c r="IF26" s="61"/>
      <c r="IG26" s="61"/>
      <c r="IH26" s="61"/>
      <c r="II26" s="61"/>
    </row>
  </sheetData>
  <sheetProtection password="F5B2" sheet="1"/>
  <mergeCells count="8">
    <mergeCell ref="A9:BC9"/>
    <mergeCell ref="C26:BC26"/>
    <mergeCell ref="A1:L1"/>
    <mergeCell ref="A4:BC4"/>
    <mergeCell ref="A5:BC5"/>
    <mergeCell ref="A6:BC6"/>
    <mergeCell ref="A7:BC7"/>
    <mergeCell ref="B8:BC8"/>
  </mergeCells>
  <dataValidations count="21">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allowBlank="1" showInputMessage="1" showErrorMessage="1" promptTitle="Units" prompt="Please enter Units in text" sqref="E22 E13 E19">
      <formula1>0</formula1>
      <formula2>0</formula2>
    </dataValidation>
    <dataValidation type="decimal" allowBlank="1" showErrorMessage="1" errorTitle="Invalid Entry" error="Only Numeric Values are allowed. " sqref="A13:A22">
      <formula1>0</formula1>
      <formula2>999999999999999</formula2>
    </dataValidation>
    <dataValidation type="list" showInputMessage="1" showErrorMessage="1" promptTitle="Option C1 or D1" prompt="Please select the Option C1 or Option D1" errorTitle="Please enter valid values only" error="Please select the Option C1 or Option D1" sqref="D25">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decimal" allowBlank="1" showInputMessage="1" showErrorMessage="1" promptTitle="Basic Rate Entry" prompt="Please enter Basic Rate in Rupees for this item. " errorTitle="Invaid Entry" error="Only Numeric Values are allowed. " sqref="M20:M21 M23 M14:M18">
      <formula1>0</formula1>
      <formula2>999999999999999</formula2>
    </dataValidation>
    <dataValidation allowBlank="1" showInputMessage="1" showErrorMessage="1" promptTitle="Units" prompt="Please enter Units in text" sqref="E20:E21 E23 E14:E18"/>
    <dataValidation allowBlank="1" showInputMessage="1" showErrorMessage="1" promptTitle="Item Description" prompt="Please enter Item Description in text" sqref="B23"/>
    <dataValidation type="decimal" allowBlank="1" showInputMessage="1" showErrorMessage="1" errorTitle="Invalid Entry" error="Only Numeric Values are allowed. " sqref="A23">
      <formula1>0</formula1>
      <formula2>999999999999999</formula2>
    </dataValidation>
    <dataValidation type="list" allowBlank="1" showInputMessage="1" showErrorMessage="1" sqref="L20 L21 L13 L14 L15 L16 L17 L18 L19 L23 L22">
      <formula1>"INR"</formula1>
    </dataValidation>
    <dataValidation type="list" allowBlank="1" showErrorMessage="1" sqref="K13:K23">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3:H23">
      <formula1>0</formula1>
      <formula2>999999999999999</formula2>
    </dataValidation>
    <dataValidation allowBlank="1" showInputMessage="1" showErrorMessage="1" promptTitle="Itemcode/Make" prompt="Please enter text" sqref="C13:C23">
      <formula1>0</formula1>
      <formula2>0</formula2>
    </dataValidation>
    <dataValidation type="decimal" allowBlank="1" showInputMessage="1" showErrorMessage="1" promptTitle="Quantity" prompt="Please enter the Quantity for this item. " errorTitle="Invalid Entry" error="Only Numeric Values are allowed. " sqref="D13:D23 F13:F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3">
      <formula1>0</formula1>
      <formula2>999999999999999</formula2>
    </dataValidation>
    <dataValidation type="list" showErrorMessage="1" sqref="I13:I23">
      <formula1>"Excess(+),Less(-)"</formula1>
      <formula2>0</formula2>
    </dataValidation>
    <dataValidation allowBlank="1" showInputMessage="1" showErrorMessage="1" promptTitle="Addition / Deduction" prompt="Please Choose the correct One" sqref="J13:J23">
      <formula1>0</formula1>
      <formula2>0</formula2>
    </dataValidation>
  </dataValidations>
  <printOptions/>
  <pageMargins left="0.55" right="0.3298611111111111" top="0.6097222222222223" bottom="0.5097222222222222" header="0.5118055555555555" footer="0.5118055555555555"/>
  <pageSetup fitToHeight="0" fitToWidth="1" horizontalDpi="300" verticalDpi="300" orientation="portrait" paperSize="9" scale="51"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6" sqref="I26"/>
    </sheetView>
  </sheetViews>
  <sheetFormatPr defaultColWidth="9.140625" defaultRowHeight="15"/>
  <sheetData>
    <row r="6" spans="5:11" ht="15">
      <c r="E6" s="91" t="s">
        <v>39</v>
      </c>
      <c r="F6" s="91"/>
      <c r="G6" s="91"/>
      <c r="H6" s="91"/>
      <c r="I6" s="91"/>
      <c r="J6" s="91"/>
      <c r="K6" s="91"/>
    </row>
    <row r="7" spans="5:11" ht="15">
      <c r="E7" s="92"/>
      <c r="F7" s="92"/>
      <c r="G7" s="92"/>
      <c r="H7" s="92"/>
      <c r="I7" s="92"/>
      <c r="J7" s="92"/>
      <c r="K7" s="92"/>
    </row>
    <row r="8" spans="5:11" ht="15">
      <c r="E8" s="92"/>
      <c r="F8" s="92"/>
      <c r="G8" s="92"/>
      <c r="H8" s="92"/>
      <c r="I8" s="92"/>
      <c r="J8" s="92"/>
      <c r="K8" s="92"/>
    </row>
    <row r="9" spans="5:11" ht="15">
      <c r="E9" s="92"/>
      <c r="F9" s="92"/>
      <c r="G9" s="92"/>
      <c r="H9" s="92"/>
      <c r="I9" s="92"/>
      <c r="J9" s="92"/>
      <c r="K9" s="92"/>
    </row>
    <row r="10" spans="5:11" ht="15">
      <c r="E10" s="92"/>
      <c r="F10" s="92"/>
      <c r="G10" s="92"/>
      <c r="H10" s="92"/>
      <c r="I10" s="92"/>
      <c r="J10" s="92"/>
      <c r="K10" s="92"/>
    </row>
    <row r="11" spans="5:11" ht="15">
      <c r="E11" s="92"/>
      <c r="F11" s="92"/>
      <c r="G11" s="92"/>
      <c r="H11" s="92"/>
      <c r="I11" s="92"/>
      <c r="J11" s="92"/>
      <c r="K11" s="92"/>
    </row>
    <row r="12" spans="5:11" ht="15">
      <c r="E12" s="92"/>
      <c r="F12" s="92"/>
      <c r="G12" s="92"/>
      <c r="H12" s="92"/>
      <c r="I12" s="92"/>
      <c r="J12" s="92"/>
      <c r="K12" s="92"/>
    </row>
    <row r="13" spans="5:11" ht="15">
      <c r="E13" s="92"/>
      <c r="F13" s="92"/>
      <c r="G13" s="92"/>
      <c r="H13" s="92"/>
      <c r="I13" s="92"/>
      <c r="J13" s="92"/>
      <c r="K13" s="92"/>
    </row>
    <row r="14" spans="5:11" ht="15">
      <c r="E14" s="92"/>
      <c r="F14" s="92"/>
      <c r="G14" s="92"/>
      <c r="H14" s="92"/>
      <c r="I14" s="92"/>
      <c r="J14" s="92"/>
      <c r="K14" s="9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2020-02-12T06:33:13Z</cp:lastPrinted>
  <dcterms:created xsi:type="dcterms:W3CDTF">2009-01-30T06:42:42Z</dcterms:created>
  <dcterms:modified xsi:type="dcterms:W3CDTF">2022-05-31T05:08:58Z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