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<sst xmlns="http://schemas.openxmlformats.org/spreadsheetml/2006/main" count="373" uniqueCount="96">
  <si>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</si>
  <si>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</si>
  <si>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</si>
  <si>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</si>
  <si>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</si>
  <si>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</si>
  <si>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</si>
  <si>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</si>
  <si>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</si>
  <si>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</si>
  <si>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</si>
  <si>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</si>
  <si>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</si>
  <si>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</si>
  <si>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</si>
  <si>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</si>
  <si>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</si>
  <si>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</si>
  <si>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</si>
  <si>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</si>
  <si>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</si>
  <si>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</si>
  <si>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</si>
  <si>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</si>
  <si>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</si>
  <si>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</si>
  <si>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</si>
  <si>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</si>
  <si>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</si>
  <si>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</si>
  <si>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</si>
  <si>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</si>
  <si>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</si>
  <si>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</si>
  <si>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</si>
  <si>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</si>
  <si>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</si>
  <si>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</si>
  <si>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</si>
  <si>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</si>
  <si>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</si>
  <si>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</si>
  <si>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</si>
  <si>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</si>
  <si>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</si>
  <si>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</si>
  <si>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</si>
  <si>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Name of Work: Electrical works for the New Lab facility at Earth, Environmental and Sustainability Sciences Building at IISER, Thiruvananthapuram</t>
  </si>
  <si>
    <t>Wiring for light points/ fan points/ exhaust fan point/ call bell point with 1.5 sq.mm FRLS PVC insulated copper conductor single core cable in surface/ recessed medium class PVC conduit, with modular switch, modular plate, suitable GI box and earthingnthe point with 1.5 sq.mm FRLS PVC insulated copper conductor single core cable etc. as required</t>
  </si>
  <si>
    <t>Wiring for group controlled (looped) light point/ fan point/ exhaust fan point/ call bell point (without independent switch etc.) with 1.5 sq.mm FRLS PVC insulated copper conductor single core cable in surface/ recessed PVC conduit, and earthing the point with 1.5 sq.mm FRLS PVC insulated copper conductor single core cable etc. as required.</t>
  </si>
  <si>
    <t>Supplying and drawing following sizes of FRLS PVC insulated copper conductor, single core cable in the existing surface/ recessed steel/ PVC conduit/UPVC Trunking as required.</t>
  </si>
  <si>
    <t>3 x 2.5 sq. mm</t>
  </si>
  <si>
    <t>3 x 4 sq. mm</t>
  </si>
  <si>
    <t>4x 16sqmm + 2x 6qmm for earth wire</t>
  </si>
  <si>
    <t>Point</t>
  </si>
  <si>
    <t>metre</t>
  </si>
  <si>
    <t>Supplying and fixing of following sizes of medium class PVC conduit along with accessories in surface/recess including cutting the wall and making good the same in case of recessed conduit as required.</t>
  </si>
  <si>
    <t>25 mm</t>
  </si>
  <si>
    <t>32 mm</t>
  </si>
  <si>
    <t xml:space="preserve">Supplying and fixing of following sizes of UPVC Cable Management  System/Mini Trunking System along with accessories on surface including supply of fixing materials, interconnecting clamps,bends,end caps, joint covers, internal and external corners, dividers, fixing screws as required </t>
  </si>
  <si>
    <t>32mm x 12mm</t>
  </si>
  <si>
    <t>100mm x 50mm</t>
  </si>
  <si>
    <t>Supplying and fixing following modular switch/ socket on the existing modular plate &amp; switch box including connections but excluding modular plate etc. as required.</t>
  </si>
  <si>
    <t>16 A switch (Including AC)</t>
  </si>
  <si>
    <t>6 pin 16 A socket outlet</t>
  </si>
  <si>
    <t>6 A switch</t>
  </si>
  <si>
    <t>3 pin 6 A socket outlet</t>
  </si>
  <si>
    <t>6 A switch(black coloured)</t>
  </si>
  <si>
    <t>16 A switch(black coloured)</t>
  </si>
  <si>
    <t>3 pin 6 A socket outlet(black coloured)</t>
  </si>
  <si>
    <t>6 pin 16 A socket outlet(black coloured)</t>
  </si>
  <si>
    <t>Supplying and fixing following Modular base &amp; cover plate on existing modular metal/PVC boxes etc. as required.</t>
  </si>
  <si>
    <t>6 Module(black coloured)</t>
  </si>
  <si>
    <t>3 Module(black coloured)</t>
  </si>
  <si>
    <t>8 Module</t>
  </si>
  <si>
    <t>6 Module</t>
  </si>
  <si>
    <t>3 Module</t>
  </si>
  <si>
    <t>2Module (14Nos for AC + 4Nos for Wall Fan)</t>
  </si>
  <si>
    <t>Supplying and fixing following size/ modules, PVC surface box on existing wall  as required.</t>
  </si>
  <si>
    <t>2 Module (AC Socket)</t>
  </si>
  <si>
    <t>Supplying and fixing following size/ modules, GI box concealed on existing wall  as required.</t>
  </si>
  <si>
    <t>2 Module (for AC switch control &amp; Wall Fan)</t>
  </si>
  <si>
    <t>Installation of 8/12 ways vertical type, 415 V, TPN MCB distribution board of sheet steel,for mounting on wall including fixing of SP/TP/FP MCBs and interconnnections as required and as directed by Engineer incharge.(Legrand make Distribution boards will be issued from departmetn on free of cost</t>
  </si>
  <si>
    <t>Supplying and fixing following rating four pole 415V residual current circuit breaker (RCCB), having a sensitivity current of 30mA in the existing MCB DB complete with connections, testing and commissioning etc. as required.
Note: DB Make - Legrand</t>
  </si>
  <si>
    <t>63A</t>
  </si>
  <si>
    <t>Supplying and fixing following rating four pole 415V miniature circuit breaker (MCB) 'C' curve, in the existing MCB DB/panel complete with connections, testing and commissioning etc. as required.
Note: DB Make - Legrand</t>
  </si>
  <si>
    <t>Supplying and fixing 5A to 32A rating, 240/415V, 10kA, "C" curve single pole miniature circuit breaker suitable for inductive load of following poles in the existing MCB DB complete with connections, testing and commissioning etc. as required.
Make : Legrand/Siemens</t>
  </si>
  <si>
    <t>Single pole - 16A</t>
  </si>
  <si>
    <t>Dismantling of conduit mounted box type light fixture with two nos of lamp (Make : Philips)</t>
  </si>
  <si>
    <t>Dismantling of 1200sweep ceiling fan.</t>
  </si>
  <si>
    <t xml:space="preserve">Dismantling of Linear light (Make : Pureline series) and 
Re-Installation, testing and commissioning of  the same on gypsum false ceiling including supply and fixing of necessary threaded rod support and wiring with 
3C x 1.5sq.mm  PVC insulated copper conductor flexible cable and earthing etc as required. </t>
  </si>
  <si>
    <t>Supplying and fixing extra down rod of 20cm length GI pipe , 15mm dia heavy guage including painting etc. as required. (Note: More than 5cm length shall be rounded to the nearest 10cm and 5cm or less shall be ignored)</t>
  </si>
  <si>
    <t>Installation, testing, commissioning of 2x2 light fixture complete with all accessories including supply of necessary powder coated frame suitable for mounting on gypsum false ceiling, connections with 1.5sq.mm FRLS PVC insulated copper conductor and earthing etc as required.</t>
  </si>
  <si>
    <t xml:space="preserve">Supply and fixing two module stepped type electronic fan regulator on the existing modular plate switch box including connections but excluding modular plate etc as required. </t>
  </si>
  <si>
    <t>Installation testing and commissioning of ceiling fan, including wiring the down rod of standard length (upto 30cm) with 1.5sq.mm FRLS PVC insulated  copper conductor single core cable etc as required.</t>
  </si>
  <si>
    <t>Supply, installation testing and commissioning of BLDC wall fan with remote for speed control and all necessary accessories.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</si>
</sst>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1"/>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0"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1"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2" fontId="5" fillId="0" borderId="12" xfId="58" applyNumberFormat="1" applyFont="1" applyFill="1" applyBorder="1" applyAlignment="1">
      <alignment horizontal="center" vertical="top"/>
      <protection/>
    </xf>
    <xf numFmtId="0" fontId="62" fillId="0" borderId="19"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62"/>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47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06.5" customHeight="1">
      <c r="A13" s="78">
        <v>1</v>
      </c>
      <c r="B13" s="81" t="s">
        <v>48</v>
      </c>
      <c r="C13" s="77"/>
      <c r="D13" s="64">
        <v>22</v>
      </c>
      <c r="E13" s="65" t="s">
        <v>54</v>
      </c>
      <c r="F13" s="80">
        <v>1560</v>
      </c>
      <c r="G13" s="36"/>
      <c r="H13" s="36"/>
      <c r="I13" s="29" t="s">
        <v>33</v>
      </c>
      <c r="J13" s="30">
        <f>IF(I13="Less(-)",-1,1)</f>
        <v>1</v>
      </c>
      <c r="K13" s="31" t="s">
        <v>34</v>
      </c>
      <c r="L13" s="31" t="s">
        <v>4</v>
      </c>
      <c r="M13" s="79"/>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48</v>
      </c>
      <c r="IC13" s="34"/>
      <c r="ID13" s="34">
        <v>22</v>
      </c>
      <c r="IE13" s="34" t="s">
        <v>54</v>
      </c>
      <c r="IF13" s="35"/>
      <c r="IG13" s="35"/>
      <c r="IH13" s="35"/>
      <c r="II13" s="35"/>
    </row>
    <row r="14" spans="1:243" s="33" customFormat="1" ht="105" customHeight="1">
      <c r="A14" s="78">
        <v>2</v>
      </c>
      <c r="B14" s="81" t="s">
        <v>49</v>
      </c>
      <c r="C14" s="77"/>
      <c r="D14" s="64">
        <v>4</v>
      </c>
      <c r="E14" s="65" t="s">
        <v>54</v>
      </c>
      <c r="F14" s="80">
        <v>912</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2</v>
      </c>
      <c r="IB14" s="62" t="s">
        <v>49</v>
      </c>
      <c r="IC14" s="34"/>
      <c r="ID14" s="34">
        <v>4</v>
      </c>
      <c r="IE14" s="34" t="s">
        <v>54</v>
      </c>
      <c r="IF14" s="35"/>
      <c r="IG14" s="35"/>
      <c r="IH14" s="35"/>
      <c r="II14" s="35"/>
    </row>
    <row r="15" spans="1:243" s="33" customFormat="1" ht="57" customHeight="1">
      <c r="A15" s="78">
        <v>3</v>
      </c>
      <c r="B15" s="81" t="s">
        <v>50</v>
      </c>
      <c r="C15" s="77"/>
      <c r="D15" s="64"/>
      <c r="E15" s="65"/>
      <c r="F15" s="28"/>
      <c r="G15" s="36"/>
      <c r="H15" s="36"/>
      <c r="I15" s="29"/>
      <c r="J15" s="30"/>
      <c r="K15" s="31"/>
      <c r="L15" s="31"/>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c r="BB15" s="68"/>
      <c r="BC15" s="67"/>
      <c r="IA15" s="34">
        <v>3</v>
      </c>
      <c r="IB15" s="62" t="s">
        <v>50</v>
      </c>
      <c r="IC15" s="34"/>
      <c r="ID15" s="34"/>
      <c r="IE15" s="34"/>
      <c r="IF15" s="35"/>
      <c r="IG15" s="35"/>
      <c r="IH15" s="35"/>
      <c r="II15" s="35"/>
    </row>
    <row r="16" spans="1:243" s="33" customFormat="1" ht="33" customHeight="1">
      <c r="A16" s="78">
        <v>3.1</v>
      </c>
      <c r="B16" s="81" t="s">
        <v>51</v>
      </c>
      <c r="C16" s="77"/>
      <c r="D16" s="64">
        <v>50</v>
      </c>
      <c r="E16" s="65" t="s">
        <v>55</v>
      </c>
      <c r="F16" s="28">
        <v>146</v>
      </c>
      <c r="G16" s="36"/>
      <c r="H16" s="36"/>
      <c r="I16" s="29" t="s">
        <v>33</v>
      </c>
      <c r="J16" s="30">
        <f>IF(I16="Less(-)",-1,1)</f>
        <v>1</v>
      </c>
      <c r="K16" s="31" t="s">
        <v>34</v>
      </c>
      <c r="L16" s="31" t="s">
        <v>4</v>
      </c>
      <c r="M16" s="7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total_amount_ba($B$2,$D$2,D16,F16,J16,K16,M16)</f>
        <v>0</v>
      </c>
      <c r="BB16" s="68">
        <f>BA16+SUM(N16:AZ16)</f>
        <v>0</v>
      </c>
      <c r="BC16" s="67" t="str">
        <f>SpellNumber(L16,BB16)</f>
        <v>INR Zero Only</v>
      </c>
      <c r="IA16" s="34">
        <v>3.1</v>
      </c>
      <c r="IB16" s="62" t="s">
        <v>51</v>
      </c>
      <c r="IC16" s="34"/>
      <c r="ID16" s="34">
        <v>50</v>
      </c>
      <c r="IE16" s="34" t="s">
        <v>55</v>
      </c>
      <c r="IF16" s="35"/>
      <c r="IG16" s="35"/>
      <c r="IH16" s="35"/>
      <c r="II16" s="35"/>
    </row>
    <row r="17" spans="1:243" s="33" customFormat="1" ht="38.25" customHeight="1">
      <c r="A17" s="78">
        <v>3.2</v>
      </c>
      <c r="B17" s="81" t="s">
        <v>52</v>
      </c>
      <c r="C17" s="77"/>
      <c r="D17" s="64">
        <v>320</v>
      </c>
      <c r="E17" s="65" t="s">
        <v>55</v>
      </c>
      <c r="F17" s="28">
        <v>219</v>
      </c>
      <c r="G17" s="36"/>
      <c r="H17" s="36"/>
      <c r="I17" s="29" t="s">
        <v>33</v>
      </c>
      <c r="J17" s="30">
        <f>IF(I17="Less(-)",-1,1)</f>
        <v>1</v>
      </c>
      <c r="K17" s="31" t="s">
        <v>34</v>
      </c>
      <c r="L17" s="31" t="s">
        <v>4</v>
      </c>
      <c r="M17" s="79"/>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f>total_amount_ba($B$2,$D$2,D17,F17,J17,K17,M17)</f>
        <v>0</v>
      </c>
      <c r="BB17" s="68">
        <f>BA17+SUM(N17:AZ17)</f>
        <v>0</v>
      </c>
      <c r="BC17" s="67" t="str">
        <f>SpellNumber(L17,BB17)</f>
        <v>INR Zero Only</v>
      </c>
      <c r="IA17" s="34">
        <v>3.2</v>
      </c>
      <c r="IB17" s="62" t="s">
        <v>52</v>
      </c>
      <c r="IC17" s="34"/>
      <c r="ID17" s="34">
        <v>320</v>
      </c>
      <c r="IE17" s="34" t="s">
        <v>55</v>
      </c>
      <c r="IF17" s="35"/>
      <c r="IG17" s="35"/>
      <c r="IH17" s="35"/>
      <c r="II17" s="35"/>
    </row>
    <row r="18" spans="1:243" s="33" customFormat="1" ht="33" customHeight="1">
      <c r="A18" s="78">
        <v>3.3</v>
      </c>
      <c r="B18" s="81" t="s">
        <v>53</v>
      </c>
      <c r="C18" s="77"/>
      <c r="D18" s="64">
        <v>100</v>
      </c>
      <c r="E18" s="65" t="s">
        <v>55</v>
      </c>
      <c r="F18" s="28">
        <v>1240</v>
      </c>
      <c r="G18" s="36"/>
      <c r="H18" s="36"/>
      <c r="I18" s="29" t="s">
        <v>33</v>
      </c>
      <c r="J18" s="30">
        <f>IF(I18="Less(-)",-1,1)</f>
        <v>1</v>
      </c>
      <c r="K18" s="31" t="s">
        <v>34</v>
      </c>
      <c r="L18" s="31" t="s">
        <v>4</v>
      </c>
      <c r="M18" s="7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67" t="str">
        <f>SpellNumber(L18,BB18)</f>
        <v>INR Zero Only</v>
      </c>
      <c r="IA18" s="34">
        <v>3.3</v>
      </c>
      <c r="IB18" s="62" t="s">
        <v>53</v>
      </c>
      <c r="IC18" s="34"/>
      <c r="ID18" s="34">
        <v>100</v>
      </c>
      <c r="IE18" s="34" t="s">
        <v>55</v>
      </c>
      <c r="IF18" s="35"/>
      <c r="IG18" s="35"/>
      <c r="IH18" s="35"/>
      <c r="II18" s="35"/>
    </row>
    <row r="19" spans="1:243" s="33" customFormat="1" ht="66">
      <c r="A19" s="78">
        <v>4</v>
      </c>
      <c r="B19" s="81" t="s">
        <v>56</v>
      </c>
      <c r="C19" s="77"/>
      <c r="D19" s="64"/>
      <c r="E19" s="65"/>
      <c r="F19" s="28"/>
      <c r="G19" s="36"/>
      <c r="H19" s="36"/>
      <c r="I19" s="29"/>
      <c r="J19" s="30"/>
      <c r="K19" s="31"/>
      <c r="L19" s="31"/>
      <c r="M19" s="65"/>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c r="BB19" s="68"/>
      <c r="BC19" s="67"/>
      <c r="IA19" s="34">
        <v>4</v>
      </c>
      <c r="IB19" s="62" t="s">
        <v>56</v>
      </c>
      <c r="IC19" s="34"/>
      <c r="ID19" s="34"/>
      <c r="IE19" s="34"/>
      <c r="IF19" s="35"/>
      <c r="IG19" s="35"/>
      <c r="IH19" s="35"/>
      <c r="II19" s="35"/>
    </row>
    <row r="20" spans="1:243" s="33" customFormat="1" ht="33" customHeight="1">
      <c r="A20" s="78">
        <v>4.1</v>
      </c>
      <c r="B20" s="81" t="s">
        <v>57</v>
      </c>
      <c r="C20" s="77"/>
      <c r="D20" s="64">
        <v>126</v>
      </c>
      <c r="E20" s="65" t="s">
        <v>55</v>
      </c>
      <c r="F20" s="28">
        <v>154</v>
      </c>
      <c r="G20" s="36"/>
      <c r="H20" s="36"/>
      <c r="I20" s="29" t="s">
        <v>33</v>
      </c>
      <c r="J20" s="30">
        <f>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67" t="str">
        <f>SpellNumber(L20,BB20)</f>
        <v>INR Zero Only</v>
      </c>
      <c r="IA20" s="34">
        <v>4.1</v>
      </c>
      <c r="IB20" s="62" t="s">
        <v>57</v>
      </c>
      <c r="IC20" s="34"/>
      <c r="ID20" s="34">
        <v>126</v>
      </c>
      <c r="IE20" s="34" t="s">
        <v>55</v>
      </c>
      <c r="IF20" s="35"/>
      <c r="IG20" s="35"/>
      <c r="IH20" s="35"/>
      <c r="II20" s="35"/>
    </row>
    <row r="21" spans="1:243" s="33" customFormat="1" ht="38.25" customHeight="1">
      <c r="A21" s="78">
        <v>4.2</v>
      </c>
      <c r="B21" s="81" t="s">
        <v>58</v>
      </c>
      <c r="C21" s="77"/>
      <c r="D21" s="64">
        <v>35</v>
      </c>
      <c r="E21" s="65" t="s">
        <v>55</v>
      </c>
      <c r="F21" s="28">
        <v>196</v>
      </c>
      <c r="G21" s="36"/>
      <c r="H21" s="36"/>
      <c r="I21" s="29" t="s">
        <v>33</v>
      </c>
      <c r="J21" s="30">
        <f>IF(I21="Less(-)",-1,1)</f>
        <v>1</v>
      </c>
      <c r="K21" s="31" t="s">
        <v>34</v>
      </c>
      <c r="L21" s="31" t="s">
        <v>4</v>
      </c>
      <c r="M21" s="79"/>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f>total_amount_ba($B$2,$D$2,D21,F21,J21,K21,M21)</f>
        <v>0</v>
      </c>
      <c r="BB21" s="68">
        <f>BA21+SUM(N21:AZ21)</f>
        <v>0</v>
      </c>
      <c r="BC21" s="67" t="str">
        <f>SpellNumber(L21,BB21)</f>
        <v>INR Zero Only</v>
      </c>
      <c r="IA21" s="34">
        <v>4.2</v>
      </c>
      <c r="IB21" s="62" t="s">
        <v>58</v>
      </c>
      <c r="IC21" s="34"/>
      <c r="ID21" s="34">
        <v>35</v>
      </c>
      <c r="IE21" s="34" t="s">
        <v>55</v>
      </c>
      <c r="IF21" s="35"/>
      <c r="IG21" s="35"/>
      <c r="IH21" s="35"/>
      <c r="II21" s="35"/>
    </row>
    <row r="22" spans="1:243" s="33" customFormat="1" ht="94.5" customHeight="1">
      <c r="A22" s="78">
        <v>5</v>
      </c>
      <c r="B22" s="81" t="s">
        <v>59</v>
      </c>
      <c r="C22" s="77"/>
      <c r="D22" s="64"/>
      <c r="E22" s="65"/>
      <c r="F22" s="28"/>
      <c r="G22" s="36"/>
      <c r="H22" s="36"/>
      <c r="I22" s="29"/>
      <c r="J22" s="30"/>
      <c r="K22" s="31"/>
      <c r="L22" s="31"/>
      <c r="M22" s="65"/>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c r="BB22" s="68"/>
      <c r="BC22" s="67"/>
      <c r="IA22" s="34">
        <v>5</v>
      </c>
      <c r="IB22" s="62" t="s">
        <v>59</v>
      </c>
      <c r="IC22" s="34"/>
      <c r="ID22" s="34"/>
      <c r="IE22" s="34"/>
      <c r="IF22" s="35"/>
      <c r="IG22" s="35"/>
      <c r="IH22" s="35"/>
      <c r="II22" s="35"/>
    </row>
    <row r="23" spans="1:243" s="33" customFormat="1" ht="34.5" customHeight="1">
      <c r="A23" s="78">
        <v>5.1</v>
      </c>
      <c r="B23" s="81" t="s">
        <v>60</v>
      </c>
      <c r="C23" s="77"/>
      <c r="D23" s="64">
        <v>20</v>
      </c>
      <c r="E23" s="65" t="s">
        <v>55</v>
      </c>
      <c r="F23" s="28">
        <v>76.1</v>
      </c>
      <c r="G23" s="36"/>
      <c r="H23" s="36"/>
      <c r="I23" s="29" t="s">
        <v>33</v>
      </c>
      <c r="J23" s="30">
        <f>IF(I23="Less(-)",-1,1)</f>
        <v>1</v>
      </c>
      <c r="K23" s="31" t="s">
        <v>34</v>
      </c>
      <c r="L23" s="31" t="s">
        <v>4</v>
      </c>
      <c r="M23" s="79"/>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total_amount_ba($B$2,$D$2,D23,F23,J23,K23,M23)</f>
        <v>0</v>
      </c>
      <c r="BB23" s="68">
        <f>BA23+SUM(N23:AZ23)</f>
        <v>0</v>
      </c>
      <c r="BC23" s="67" t="str">
        <f>SpellNumber(L23,BB23)</f>
        <v>INR Zero Only</v>
      </c>
      <c r="IA23" s="34">
        <v>5.1</v>
      </c>
      <c r="IB23" s="62" t="s">
        <v>60</v>
      </c>
      <c r="IC23" s="34"/>
      <c r="ID23" s="34">
        <v>20</v>
      </c>
      <c r="IE23" s="34" t="s">
        <v>55</v>
      </c>
      <c r="IF23" s="35"/>
      <c r="IG23" s="35"/>
      <c r="IH23" s="35"/>
      <c r="II23" s="35"/>
    </row>
    <row r="24" spans="1:243" s="33" customFormat="1" ht="31.5" customHeight="1">
      <c r="A24" s="78">
        <v>5.2</v>
      </c>
      <c r="B24" s="81" t="s">
        <v>61</v>
      </c>
      <c r="C24" s="77"/>
      <c r="D24" s="64">
        <v>20</v>
      </c>
      <c r="E24" s="65" t="s">
        <v>55</v>
      </c>
      <c r="F24" s="28">
        <v>407.4</v>
      </c>
      <c r="G24" s="36"/>
      <c r="H24" s="36"/>
      <c r="I24" s="29" t="s">
        <v>33</v>
      </c>
      <c r="J24" s="30">
        <f>IF(I24="Less(-)",-1,1)</f>
        <v>1</v>
      </c>
      <c r="K24" s="31" t="s">
        <v>34</v>
      </c>
      <c r="L24" s="31" t="s">
        <v>4</v>
      </c>
      <c r="M24" s="79"/>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f>total_amount_ba($B$2,$D$2,D24,F24,J24,K24,M24)</f>
        <v>0</v>
      </c>
      <c r="BB24" s="68">
        <f>BA24+SUM(N24:AZ24)</f>
        <v>0</v>
      </c>
      <c r="BC24" s="67" t="str">
        <f>SpellNumber(L24,BB24)</f>
        <v>INR Zero Only</v>
      </c>
      <c r="IA24" s="34">
        <v>5.2</v>
      </c>
      <c r="IB24" s="62" t="s">
        <v>61</v>
      </c>
      <c r="IC24" s="34"/>
      <c r="ID24" s="34">
        <v>20</v>
      </c>
      <c r="IE24" s="34" t="s">
        <v>55</v>
      </c>
      <c r="IF24" s="35"/>
      <c r="IG24" s="35"/>
      <c r="IH24" s="35"/>
      <c r="II24" s="35"/>
    </row>
    <row r="25" spans="1:243" s="33" customFormat="1" ht="58.5" customHeight="1">
      <c r="A25" s="78">
        <v>6</v>
      </c>
      <c r="B25" s="81" t="s">
        <v>62</v>
      </c>
      <c r="C25" s="77"/>
      <c r="D25" s="64"/>
      <c r="E25" s="65"/>
      <c r="F25" s="28"/>
      <c r="G25" s="36"/>
      <c r="H25" s="36"/>
      <c r="I25" s="29"/>
      <c r="J25" s="30"/>
      <c r="K25" s="31"/>
      <c r="L25" s="31"/>
      <c r="M25" s="65"/>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c r="BB25" s="68"/>
      <c r="BC25" s="67"/>
      <c r="IA25" s="34">
        <v>6</v>
      </c>
      <c r="IB25" s="62" t="s">
        <v>62</v>
      </c>
      <c r="IC25" s="34"/>
      <c r="ID25" s="34"/>
      <c r="IE25" s="34"/>
      <c r="IF25" s="35"/>
      <c r="IG25" s="35"/>
      <c r="IH25" s="35"/>
      <c r="II25" s="35"/>
    </row>
    <row r="26" spans="1:243" s="33" customFormat="1" ht="38.25" customHeight="1">
      <c r="A26" s="78">
        <v>6.1</v>
      </c>
      <c r="B26" s="81" t="s">
        <v>63</v>
      </c>
      <c r="C26" s="77"/>
      <c r="D26" s="64">
        <v>13</v>
      </c>
      <c r="E26" s="65" t="s">
        <v>46</v>
      </c>
      <c r="F26" s="28">
        <v>166</v>
      </c>
      <c r="G26" s="36"/>
      <c r="H26" s="36"/>
      <c r="I26" s="29" t="s">
        <v>33</v>
      </c>
      <c r="J26" s="30">
        <f aca="true" t="shared" si="0" ref="J26:J33">IF(I26="Less(-)",-1,1)</f>
        <v>1</v>
      </c>
      <c r="K26" s="31" t="s">
        <v>34</v>
      </c>
      <c r="L26" s="31" t="s">
        <v>4</v>
      </c>
      <c r="M26" s="79"/>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8">
        <f aca="true" t="shared" si="1" ref="BA26:BA33">total_amount_ba($B$2,$D$2,D26,F26,J26,K26,M26)</f>
        <v>0</v>
      </c>
      <c r="BB26" s="68">
        <f aca="true" t="shared" si="2" ref="BB26:BB33">BA26+SUM(N26:AZ26)</f>
        <v>0</v>
      </c>
      <c r="BC26" s="67" t="str">
        <f aca="true" t="shared" si="3" ref="BC26:BC33">SpellNumber(L26,BB26)</f>
        <v>INR Zero Only</v>
      </c>
      <c r="IA26" s="34">
        <v>6.1</v>
      </c>
      <c r="IB26" s="62" t="s">
        <v>63</v>
      </c>
      <c r="IC26" s="34"/>
      <c r="ID26" s="34">
        <v>13</v>
      </c>
      <c r="IE26" s="34" t="s">
        <v>46</v>
      </c>
      <c r="IF26" s="35"/>
      <c r="IG26" s="35"/>
      <c r="IH26" s="35"/>
      <c r="II26" s="35"/>
    </row>
    <row r="27" spans="1:243" s="33" customFormat="1" ht="33.75" customHeight="1">
      <c r="A27" s="78">
        <v>6.2</v>
      </c>
      <c r="B27" s="81" t="s">
        <v>64</v>
      </c>
      <c r="C27" s="77"/>
      <c r="D27" s="64">
        <v>13</v>
      </c>
      <c r="E27" s="65" t="s">
        <v>46</v>
      </c>
      <c r="F27" s="28">
        <v>209</v>
      </c>
      <c r="G27" s="36"/>
      <c r="H27" s="36"/>
      <c r="I27" s="29" t="s">
        <v>33</v>
      </c>
      <c r="J27" s="30">
        <f t="shared" si="0"/>
        <v>1</v>
      </c>
      <c r="K27" s="31" t="s">
        <v>34</v>
      </c>
      <c r="L27" s="31" t="s">
        <v>4</v>
      </c>
      <c r="M27" s="79"/>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8">
        <f t="shared" si="1"/>
        <v>0</v>
      </c>
      <c r="BB27" s="68">
        <f t="shared" si="2"/>
        <v>0</v>
      </c>
      <c r="BC27" s="67" t="str">
        <f t="shared" si="3"/>
        <v>INR Zero Only</v>
      </c>
      <c r="IA27" s="34">
        <v>6.2</v>
      </c>
      <c r="IB27" s="62" t="s">
        <v>64</v>
      </c>
      <c r="IC27" s="34"/>
      <c r="ID27" s="34">
        <v>13</v>
      </c>
      <c r="IE27" s="34" t="s">
        <v>46</v>
      </c>
      <c r="IF27" s="35"/>
      <c r="IG27" s="35"/>
      <c r="IH27" s="35"/>
      <c r="II27" s="35"/>
    </row>
    <row r="28" spans="1:243" s="33" customFormat="1" ht="24" customHeight="1">
      <c r="A28" s="78">
        <v>6.3</v>
      </c>
      <c r="B28" s="81" t="s">
        <v>65</v>
      </c>
      <c r="C28" s="77"/>
      <c r="D28" s="64">
        <v>3</v>
      </c>
      <c r="E28" s="65" t="s">
        <v>46</v>
      </c>
      <c r="F28" s="28">
        <v>110</v>
      </c>
      <c r="G28" s="36"/>
      <c r="H28" s="36"/>
      <c r="I28" s="29" t="s">
        <v>33</v>
      </c>
      <c r="J28" s="30">
        <f t="shared" si="0"/>
        <v>1</v>
      </c>
      <c r="K28" s="31" t="s">
        <v>34</v>
      </c>
      <c r="L28" s="31" t="s">
        <v>4</v>
      </c>
      <c r="M28" s="79"/>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8">
        <f t="shared" si="1"/>
        <v>0</v>
      </c>
      <c r="BB28" s="68">
        <f t="shared" si="2"/>
        <v>0</v>
      </c>
      <c r="BC28" s="67" t="str">
        <f t="shared" si="3"/>
        <v>INR Zero Only</v>
      </c>
      <c r="IA28" s="34">
        <v>6.3</v>
      </c>
      <c r="IB28" s="62" t="s">
        <v>65</v>
      </c>
      <c r="IC28" s="34"/>
      <c r="ID28" s="34">
        <v>3</v>
      </c>
      <c r="IE28" s="34" t="s">
        <v>46</v>
      </c>
      <c r="IF28" s="35"/>
      <c r="IG28" s="35"/>
      <c r="IH28" s="35"/>
      <c r="II28" s="35"/>
    </row>
    <row r="29" spans="1:243" s="33" customFormat="1" ht="24" customHeight="1">
      <c r="A29" s="78">
        <v>6.4</v>
      </c>
      <c r="B29" s="81" t="s">
        <v>66</v>
      </c>
      <c r="C29" s="77"/>
      <c r="D29" s="64">
        <v>4</v>
      </c>
      <c r="E29" s="65" t="s">
        <v>46</v>
      </c>
      <c r="F29" s="28">
        <v>130</v>
      </c>
      <c r="G29" s="36"/>
      <c r="H29" s="36"/>
      <c r="I29" s="29" t="s">
        <v>33</v>
      </c>
      <c r="J29" s="30">
        <f t="shared" si="0"/>
        <v>1</v>
      </c>
      <c r="K29" s="31" t="s">
        <v>34</v>
      </c>
      <c r="L29" s="31" t="s">
        <v>4</v>
      </c>
      <c r="M29" s="79"/>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8">
        <f t="shared" si="1"/>
        <v>0</v>
      </c>
      <c r="BB29" s="68">
        <f t="shared" si="2"/>
        <v>0</v>
      </c>
      <c r="BC29" s="67" t="str">
        <f t="shared" si="3"/>
        <v>INR Zero Only</v>
      </c>
      <c r="IA29" s="34">
        <v>6.4</v>
      </c>
      <c r="IB29" s="62" t="s">
        <v>66</v>
      </c>
      <c r="IC29" s="34"/>
      <c r="ID29" s="34">
        <v>4</v>
      </c>
      <c r="IE29" s="34" t="s">
        <v>46</v>
      </c>
      <c r="IF29" s="35"/>
      <c r="IG29" s="35"/>
      <c r="IH29" s="35"/>
      <c r="II29" s="35"/>
    </row>
    <row r="30" spans="1:243" s="33" customFormat="1" ht="31.5" customHeight="1">
      <c r="A30" s="78">
        <v>6.5</v>
      </c>
      <c r="B30" s="81" t="s">
        <v>67</v>
      </c>
      <c r="C30" s="77"/>
      <c r="D30" s="64">
        <v>9</v>
      </c>
      <c r="E30" s="65" t="s">
        <v>46</v>
      </c>
      <c r="F30" s="28">
        <v>150</v>
      </c>
      <c r="G30" s="36"/>
      <c r="H30" s="36"/>
      <c r="I30" s="29" t="s">
        <v>33</v>
      </c>
      <c r="J30" s="30">
        <f t="shared" si="0"/>
        <v>1</v>
      </c>
      <c r="K30" s="31" t="s">
        <v>34</v>
      </c>
      <c r="L30" s="31" t="s">
        <v>4</v>
      </c>
      <c r="M30" s="79"/>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8">
        <f t="shared" si="1"/>
        <v>0</v>
      </c>
      <c r="BB30" s="68">
        <f t="shared" si="2"/>
        <v>0</v>
      </c>
      <c r="BC30" s="67" t="str">
        <f t="shared" si="3"/>
        <v>INR Zero Only</v>
      </c>
      <c r="IA30" s="34">
        <v>6.5</v>
      </c>
      <c r="IB30" s="62" t="s">
        <v>67</v>
      </c>
      <c r="IC30" s="34"/>
      <c r="ID30" s="34">
        <v>9</v>
      </c>
      <c r="IE30" s="34" t="s">
        <v>46</v>
      </c>
      <c r="IF30" s="35"/>
      <c r="IG30" s="35"/>
      <c r="IH30" s="35"/>
      <c r="II30" s="35"/>
    </row>
    <row r="31" spans="1:243" s="33" customFormat="1" ht="33.75" customHeight="1">
      <c r="A31" s="78">
        <v>6.6</v>
      </c>
      <c r="B31" s="81" t="s">
        <v>68</v>
      </c>
      <c r="C31" s="77"/>
      <c r="D31" s="64">
        <v>14</v>
      </c>
      <c r="E31" s="65" t="s">
        <v>46</v>
      </c>
      <c r="F31" s="28">
        <v>225</v>
      </c>
      <c r="G31" s="36"/>
      <c r="H31" s="36"/>
      <c r="I31" s="29" t="s">
        <v>33</v>
      </c>
      <c r="J31" s="30">
        <f t="shared" si="0"/>
        <v>1</v>
      </c>
      <c r="K31" s="31" t="s">
        <v>34</v>
      </c>
      <c r="L31" s="31" t="s">
        <v>4</v>
      </c>
      <c r="M31" s="79"/>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8">
        <f t="shared" si="1"/>
        <v>0</v>
      </c>
      <c r="BB31" s="68">
        <f t="shared" si="2"/>
        <v>0</v>
      </c>
      <c r="BC31" s="67" t="str">
        <f t="shared" si="3"/>
        <v>INR Zero Only</v>
      </c>
      <c r="IA31" s="34">
        <v>6.6</v>
      </c>
      <c r="IB31" s="62" t="s">
        <v>68</v>
      </c>
      <c r="IC31" s="34"/>
      <c r="ID31" s="34">
        <v>14</v>
      </c>
      <c r="IE31" s="34" t="s">
        <v>46</v>
      </c>
      <c r="IF31" s="35"/>
      <c r="IG31" s="35"/>
      <c r="IH31" s="35"/>
      <c r="II31" s="35"/>
    </row>
    <row r="32" spans="1:243" s="33" customFormat="1" ht="33.75" customHeight="1">
      <c r="A32" s="78">
        <v>6.7</v>
      </c>
      <c r="B32" s="81" t="s">
        <v>69</v>
      </c>
      <c r="C32" s="77"/>
      <c r="D32" s="64">
        <v>9</v>
      </c>
      <c r="E32" s="65" t="s">
        <v>46</v>
      </c>
      <c r="F32" s="28">
        <v>234</v>
      </c>
      <c r="G32" s="36"/>
      <c r="H32" s="36"/>
      <c r="I32" s="29" t="s">
        <v>33</v>
      </c>
      <c r="J32" s="30">
        <f t="shared" si="0"/>
        <v>1</v>
      </c>
      <c r="K32" s="31" t="s">
        <v>34</v>
      </c>
      <c r="L32" s="31" t="s">
        <v>4</v>
      </c>
      <c r="M32" s="79"/>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8">
        <f t="shared" si="1"/>
        <v>0</v>
      </c>
      <c r="BB32" s="68">
        <f t="shared" si="2"/>
        <v>0</v>
      </c>
      <c r="BC32" s="67" t="str">
        <f t="shared" si="3"/>
        <v>INR Zero Only</v>
      </c>
      <c r="IA32" s="34">
        <v>6.7</v>
      </c>
      <c r="IB32" s="62" t="s">
        <v>69</v>
      </c>
      <c r="IC32" s="34"/>
      <c r="ID32" s="34">
        <v>9</v>
      </c>
      <c r="IE32" s="34" t="s">
        <v>46</v>
      </c>
      <c r="IF32" s="35"/>
      <c r="IG32" s="35"/>
      <c r="IH32" s="35"/>
      <c r="II32" s="35"/>
    </row>
    <row r="33" spans="1:243" s="33" customFormat="1" ht="35.25" customHeight="1">
      <c r="A33" s="78">
        <v>6.8</v>
      </c>
      <c r="B33" s="81" t="s">
        <v>70</v>
      </c>
      <c r="C33" s="77"/>
      <c r="D33" s="64">
        <v>14</v>
      </c>
      <c r="E33" s="65" t="s">
        <v>46</v>
      </c>
      <c r="F33" s="28">
        <v>333</v>
      </c>
      <c r="G33" s="36"/>
      <c r="H33" s="36"/>
      <c r="I33" s="29" t="s">
        <v>33</v>
      </c>
      <c r="J33" s="30">
        <f t="shared" si="0"/>
        <v>1</v>
      </c>
      <c r="K33" s="31" t="s">
        <v>34</v>
      </c>
      <c r="L33" s="31" t="s">
        <v>4</v>
      </c>
      <c r="M33" s="79"/>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8">
        <f t="shared" si="1"/>
        <v>0</v>
      </c>
      <c r="BB33" s="68">
        <f t="shared" si="2"/>
        <v>0</v>
      </c>
      <c r="BC33" s="67" t="str">
        <f t="shared" si="3"/>
        <v>INR Zero Only</v>
      </c>
      <c r="IA33" s="34">
        <v>6.8</v>
      </c>
      <c r="IB33" s="62" t="s">
        <v>70</v>
      </c>
      <c r="IC33" s="34"/>
      <c r="ID33" s="34">
        <v>14</v>
      </c>
      <c r="IE33" s="34" t="s">
        <v>46</v>
      </c>
      <c r="IF33" s="35"/>
      <c r="IG33" s="35"/>
      <c r="IH33" s="35"/>
      <c r="II33" s="35"/>
    </row>
    <row r="34" spans="1:243" s="33" customFormat="1" ht="44.25" customHeight="1">
      <c r="A34" s="78">
        <v>7</v>
      </c>
      <c r="B34" s="81" t="s">
        <v>71</v>
      </c>
      <c r="C34" s="77"/>
      <c r="D34" s="64"/>
      <c r="E34" s="65"/>
      <c r="F34" s="28"/>
      <c r="G34" s="36"/>
      <c r="H34" s="36"/>
      <c r="I34" s="29"/>
      <c r="J34" s="30"/>
      <c r="K34" s="31"/>
      <c r="L34" s="31"/>
      <c r="M34" s="65"/>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8"/>
      <c r="BB34" s="68"/>
      <c r="BC34" s="67"/>
      <c r="IA34" s="34">
        <v>7</v>
      </c>
      <c r="IB34" s="62" t="s">
        <v>71</v>
      </c>
      <c r="IC34" s="34"/>
      <c r="ID34" s="34"/>
      <c r="IE34" s="34"/>
      <c r="IF34" s="35"/>
      <c r="IG34" s="35"/>
      <c r="IH34" s="35"/>
      <c r="II34" s="35"/>
    </row>
    <row r="35" spans="1:243" s="33" customFormat="1" ht="35.25" customHeight="1">
      <c r="A35" s="78">
        <v>7.1</v>
      </c>
      <c r="B35" s="81" t="s">
        <v>77</v>
      </c>
      <c r="C35" s="77"/>
      <c r="D35" s="64">
        <v>18</v>
      </c>
      <c r="E35" s="65" t="s">
        <v>46</v>
      </c>
      <c r="F35" s="28">
        <v>141</v>
      </c>
      <c r="G35" s="36"/>
      <c r="H35" s="36"/>
      <c r="I35" s="29" t="s">
        <v>33</v>
      </c>
      <c r="J35" s="30">
        <f aca="true" t="shared" si="4" ref="J35:J40">IF(I35="Less(-)",-1,1)</f>
        <v>1</v>
      </c>
      <c r="K35" s="31" t="s">
        <v>34</v>
      </c>
      <c r="L35" s="31" t="s">
        <v>4</v>
      </c>
      <c r="M35" s="79"/>
      <c r="N35" s="37"/>
      <c r="O35" s="37"/>
      <c r="P35" s="38"/>
      <c r="Q35" s="37"/>
      <c r="R35" s="37"/>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8">
        <f aca="true" t="shared" si="5" ref="BA35:BA40">total_amount_ba($B$2,$D$2,D35,F35,J35,K35,M35)</f>
        <v>0</v>
      </c>
      <c r="BB35" s="68">
        <f aca="true" t="shared" si="6" ref="BB35:BB40">BA35+SUM(N35:AZ35)</f>
        <v>0</v>
      </c>
      <c r="BC35" s="67" t="str">
        <f aca="true" t="shared" si="7" ref="BC35:BC40">SpellNumber(L35,BB35)</f>
        <v>INR Zero Only</v>
      </c>
      <c r="IA35" s="34">
        <v>7.1</v>
      </c>
      <c r="IB35" s="62" t="s">
        <v>77</v>
      </c>
      <c r="IC35" s="34"/>
      <c r="ID35" s="34">
        <v>18</v>
      </c>
      <c r="IE35" s="34" t="s">
        <v>46</v>
      </c>
      <c r="IF35" s="35"/>
      <c r="IG35" s="35"/>
      <c r="IH35" s="35"/>
      <c r="II35" s="35"/>
    </row>
    <row r="36" spans="1:243" s="33" customFormat="1" ht="24" customHeight="1">
      <c r="A36" s="78">
        <v>7.2</v>
      </c>
      <c r="B36" s="81" t="s">
        <v>76</v>
      </c>
      <c r="C36" s="77"/>
      <c r="D36" s="64">
        <v>1</v>
      </c>
      <c r="E36" s="65" t="s">
        <v>46</v>
      </c>
      <c r="F36" s="28">
        <v>161</v>
      </c>
      <c r="G36" s="36"/>
      <c r="H36" s="36"/>
      <c r="I36" s="29" t="s">
        <v>33</v>
      </c>
      <c r="J36" s="30">
        <f t="shared" si="4"/>
        <v>1</v>
      </c>
      <c r="K36" s="31" t="s">
        <v>34</v>
      </c>
      <c r="L36" s="31" t="s">
        <v>4</v>
      </c>
      <c r="M36" s="79"/>
      <c r="N36" s="37"/>
      <c r="O36" s="37"/>
      <c r="P36" s="38"/>
      <c r="Q36" s="37"/>
      <c r="R36" s="37"/>
      <c r="S36" s="3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8">
        <f t="shared" si="5"/>
        <v>0</v>
      </c>
      <c r="BB36" s="68">
        <f t="shared" si="6"/>
        <v>0</v>
      </c>
      <c r="BC36" s="67" t="str">
        <f t="shared" si="7"/>
        <v>INR Zero Only</v>
      </c>
      <c r="IA36" s="34">
        <v>7.2</v>
      </c>
      <c r="IB36" s="62" t="s">
        <v>76</v>
      </c>
      <c r="IC36" s="34"/>
      <c r="ID36" s="34">
        <v>1</v>
      </c>
      <c r="IE36" s="34" t="s">
        <v>46</v>
      </c>
      <c r="IF36" s="35"/>
      <c r="IG36" s="35"/>
      <c r="IH36" s="35"/>
      <c r="II36" s="35"/>
    </row>
    <row r="37" spans="1:243" s="33" customFormat="1" ht="24" customHeight="1">
      <c r="A37" s="78">
        <v>7.3</v>
      </c>
      <c r="B37" s="81" t="s">
        <v>75</v>
      </c>
      <c r="C37" s="77"/>
      <c r="D37" s="64">
        <v>2</v>
      </c>
      <c r="E37" s="65" t="s">
        <v>46</v>
      </c>
      <c r="F37" s="28">
        <v>194</v>
      </c>
      <c r="G37" s="36"/>
      <c r="H37" s="36"/>
      <c r="I37" s="29" t="s">
        <v>33</v>
      </c>
      <c r="J37" s="30">
        <f t="shared" si="4"/>
        <v>1</v>
      </c>
      <c r="K37" s="31" t="s">
        <v>34</v>
      </c>
      <c r="L37" s="31" t="s">
        <v>4</v>
      </c>
      <c r="M37" s="79"/>
      <c r="N37" s="37"/>
      <c r="O37" s="37"/>
      <c r="P37" s="38"/>
      <c r="Q37" s="37"/>
      <c r="R37" s="37"/>
      <c r="S37" s="3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8">
        <f t="shared" si="5"/>
        <v>0</v>
      </c>
      <c r="BB37" s="68">
        <f t="shared" si="6"/>
        <v>0</v>
      </c>
      <c r="BC37" s="67" t="str">
        <f t="shared" si="7"/>
        <v>INR Zero Only</v>
      </c>
      <c r="IA37" s="34">
        <v>7.3</v>
      </c>
      <c r="IB37" s="62" t="s">
        <v>75</v>
      </c>
      <c r="IC37" s="34"/>
      <c r="ID37" s="34">
        <v>2</v>
      </c>
      <c r="IE37" s="34" t="s">
        <v>46</v>
      </c>
      <c r="IF37" s="35"/>
      <c r="IG37" s="35"/>
      <c r="IH37" s="35"/>
      <c r="II37" s="35"/>
    </row>
    <row r="38" spans="1:243" s="33" customFormat="1" ht="24" customHeight="1">
      <c r="A38" s="78">
        <v>7.4</v>
      </c>
      <c r="B38" s="81" t="s">
        <v>74</v>
      </c>
      <c r="C38" s="77"/>
      <c r="D38" s="64">
        <v>1</v>
      </c>
      <c r="E38" s="65" t="s">
        <v>46</v>
      </c>
      <c r="F38" s="28">
        <v>224</v>
      </c>
      <c r="G38" s="36"/>
      <c r="H38" s="36"/>
      <c r="I38" s="29" t="s">
        <v>33</v>
      </c>
      <c r="J38" s="30">
        <f t="shared" si="4"/>
        <v>1</v>
      </c>
      <c r="K38" s="31" t="s">
        <v>34</v>
      </c>
      <c r="L38" s="31" t="s">
        <v>4</v>
      </c>
      <c r="M38" s="79"/>
      <c r="N38" s="37"/>
      <c r="O38" s="37"/>
      <c r="P38" s="38"/>
      <c r="Q38" s="37"/>
      <c r="R38" s="37"/>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8">
        <f t="shared" si="5"/>
        <v>0</v>
      </c>
      <c r="BB38" s="68">
        <f t="shared" si="6"/>
        <v>0</v>
      </c>
      <c r="BC38" s="67" t="str">
        <f t="shared" si="7"/>
        <v>INR Zero Only</v>
      </c>
      <c r="IA38" s="34">
        <v>7.4</v>
      </c>
      <c r="IB38" s="62" t="s">
        <v>74</v>
      </c>
      <c r="IC38" s="34"/>
      <c r="ID38" s="34">
        <v>1</v>
      </c>
      <c r="IE38" s="34" t="s">
        <v>46</v>
      </c>
      <c r="IF38" s="35"/>
      <c r="IG38" s="35"/>
      <c r="IH38" s="35"/>
      <c r="II38" s="35"/>
    </row>
    <row r="39" spans="1:243" s="33" customFormat="1" ht="24" customHeight="1">
      <c r="A39" s="78">
        <v>7.5</v>
      </c>
      <c r="B39" s="81" t="s">
        <v>73</v>
      </c>
      <c r="C39" s="77"/>
      <c r="D39" s="64">
        <v>2</v>
      </c>
      <c r="E39" s="65" t="s">
        <v>46</v>
      </c>
      <c r="F39" s="28">
        <v>171</v>
      </c>
      <c r="G39" s="36"/>
      <c r="H39" s="36"/>
      <c r="I39" s="29" t="s">
        <v>33</v>
      </c>
      <c r="J39" s="30">
        <f t="shared" si="4"/>
        <v>1</v>
      </c>
      <c r="K39" s="31" t="s">
        <v>34</v>
      </c>
      <c r="L39" s="31" t="s">
        <v>4</v>
      </c>
      <c r="M39" s="79"/>
      <c r="N39" s="37"/>
      <c r="O39" s="37"/>
      <c r="P39" s="38"/>
      <c r="Q39" s="37"/>
      <c r="R39" s="37"/>
      <c r="S39" s="39"/>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8">
        <f t="shared" si="5"/>
        <v>0</v>
      </c>
      <c r="BB39" s="68">
        <f t="shared" si="6"/>
        <v>0</v>
      </c>
      <c r="BC39" s="67" t="str">
        <f t="shared" si="7"/>
        <v>INR Zero Only</v>
      </c>
      <c r="IA39" s="34">
        <v>7.5</v>
      </c>
      <c r="IB39" s="62" t="s">
        <v>73</v>
      </c>
      <c r="IC39" s="34"/>
      <c r="ID39" s="34">
        <v>2</v>
      </c>
      <c r="IE39" s="34" t="s">
        <v>46</v>
      </c>
      <c r="IF39" s="35"/>
      <c r="IG39" s="35"/>
      <c r="IH39" s="35"/>
      <c r="II39" s="35"/>
    </row>
    <row r="40" spans="1:243" s="33" customFormat="1" ht="36" customHeight="1">
      <c r="A40" s="78">
        <v>7.6</v>
      </c>
      <c r="B40" s="81" t="s">
        <v>72</v>
      </c>
      <c r="C40" s="77"/>
      <c r="D40" s="64">
        <v>12</v>
      </c>
      <c r="E40" s="65" t="s">
        <v>46</v>
      </c>
      <c r="F40" s="28">
        <v>283</v>
      </c>
      <c r="G40" s="36"/>
      <c r="H40" s="36"/>
      <c r="I40" s="29" t="s">
        <v>33</v>
      </c>
      <c r="J40" s="30">
        <f t="shared" si="4"/>
        <v>1</v>
      </c>
      <c r="K40" s="31" t="s">
        <v>34</v>
      </c>
      <c r="L40" s="31" t="s">
        <v>4</v>
      </c>
      <c r="M40" s="79"/>
      <c r="N40" s="37"/>
      <c r="O40" s="37"/>
      <c r="P40" s="38"/>
      <c r="Q40" s="37"/>
      <c r="R40" s="37"/>
      <c r="S40" s="39"/>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8">
        <f t="shared" si="5"/>
        <v>0</v>
      </c>
      <c r="BB40" s="68">
        <f t="shared" si="6"/>
        <v>0</v>
      </c>
      <c r="BC40" s="67" t="str">
        <f t="shared" si="7"/>
        <v>INR Zero Only</v>
      </c>
      <c r="IA40" s="34">
        <v>7.6</v>
      </c>
      <c r="IB40" s="62" t="s">
        <v>72</v>
      </c>
      <c r="IC40" s="34"/>
      <c r="ID40" s="34">
        <v>12</v>
      </c>
      <c r="IE40" s="34" t="s">
        <v>46</v>
      </c>
      <c r="IF40" s="35"/>
      <c r="IG40" s="35"/>
      <c r="IH40" s="35"/>
      <c r="II40" s="35"/>
    </row>
    <row r="41" spans="1:243" s="33" customFormat="1" ht="44.25" customHeight="1">
      <c r="A41" s="78">
        <v>8</v>
      </c>
      <c r="B41" s="81" t="s">
        <v>78</v>
      </c>
      <c r="C41" s="77"/>
      <c r="D41" s="64"/>
      <c r="E41" s="65"/>
      <c r="F41" s="28"/>
      <c r="G41" s="36"/>
      <c r="H41" s="36"/>
      <c r="I41" s="29"/>
      <c r="J41" s="30"/>
      <c r="K41" s="31"/>
      <c r="L41" s="31"/>
      <c r="M41" s="65"/>
      <c r="N41" s="37"/>
      <c r="O41" s="37"/>
      <c r="P41" s="38"/>
      <c r="Q41" s="37"/>
      <c r="R41" s="37"/>
      <c r="S41" s="39"/>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68"/>
      <c r="BB41" s="68"/>
      <c r="BC41" s="67"/>
      <c r="IA41" s="34">
        <v>8</v>
      </c>
      <c r="IB41" s="62" t="s">
        <v>78</v>
      </c>
      <c r="IC41" s="34"/>
      <c r="ID41" s="34"/>
      <c r="IE41" s="34"/>
      <c r="IF41" s="35"/>
      <c r="IG41" s="35"/>
      <c r="IH41" s="35"/>
      <c r="II41" s="35"/>
    </row>
    <row r="42" spans="1:243" s="33" customFormat="1" ht="24" customHeight="1">
      <c r="A42" s="78">
        <v>8.1</v>
      </c>
      <c r="B42" s="81" t="s">
        <v>79</v>
      </c>
      <c r="C42" s="77"/>
      <c r="D42" s="64">
        <v>7</v>
      </c>
      <c r="E42" s="65" t="s">
        <v>46</v>
      </c>
      <c r="F42" s="28">
        <v>143</v>
      </c>
      <c r="G42" s="36"/>
      <c r="H42" s="36"/>
      <c r="I42" s="29" t="s">
        <v>33</v>
      </c>
      <c r="J42" s="30">
        <f>IF(I42="Less(-)",-1,1)</f>
        <v>1</v>
      </c>
      <c r="K42" s="31" t="s">
        <v>34</v>
      </c>
      <c r="L42" s="31" t="s">
        <v>4</v>
      </c>
      <c r="M42" s="79"/>
      <c r="N42" s="37"/>
      <c r="O42" s="37"/>
      <c r="P42" s="38"/>
      <c r="Q42" s="37"/>
      <c r="R42" s="37"/>
      <c r="S42" s="39"/>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8">
        <f>total_amount_ba($B$2,$D$2,D42,F42,J42,K42,M42)</f>
        <v>0</v>
      </c>
      <c r="BB42" s="68">
        <f>BA42+SUM(N42:AZ42)</f>
        <v>0</v>
      </c>
      <c r="BC42" s="67" t="str">
        <f>SpellNumber(L42,BB42)</f>
        <v>INR Zero Only</v>
      </c>
      <c r="IA42" s="34">
        <v>8.1</v>
      </c>
      <c r="IB42" s="62" t="s">
        <v>79</v>
      </c>
      <c r="IC42" s="34"/>
      <c r="ID42" s="34">
        <v>7</v>
      </c>
      <c r="IE42" s="34" t="s">
        <v>46</v>
      </c>
      <c r="IF42" s="35"/>
      <c r="IG42" s="35"/>
      <c r="IH42" s="35"/>
      <c r="II42" s="35"/>
    </row>
    <row r="43" spans="1:243" s="33" customFormat="1" ht="44.25" customHeight="1">
      <c r="A43" s="78">
        <v>9</v>
      </c>
      <c r="B43" s="81" t="s">
        <v>80</v>
      </c>
      <c r="C43" s="77"/>
      <c r="D43" s="64"/>
      <c r="E43" s="65"/>
      <c r="F43" s="28"/>
      <c r="G43" s="36"/>
      <c r="H43" s="36"/>
      <c r="I43" s="29"/>
      <c r="J43" s="30"/>
      <c r="K43" s="31"/>
      <c r="L43" s="31"/>
      <c r="M43" s="65"/>
      <c r="N43" s="37"/>
      <c r="O43" s="37"/>
      <c r="P43" s="38"/>
      <c r="Q43" s="37"/>
      <c r="R43" s="37"/>
      <c r="S43" s="39"/>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8"/>
      <c r="BB43" s="68"/>
      <c r="BC43" s="67"/>
      <c r="IA43" s="34">
        <v>9</v>
      </c>
      <c r="IB43" s="62" t="s">
        <v>80</v>
      </c>
      <c r="IC43" s="34"/>
      <c r="ID43" s="34"/>
      <c r="IE43" s="34"/>
      <c r="IF43" s="35"/>
      <c r="IG43" s="35"/>
      <c r="IH43" s="35"/>
      <c r="II43" s="35"/>
    </row>
    <row r="44" spans="1:243" s="33" customFormat="1" ht="24" customHeight="1">
      <c r="A44" s="78">
        <v>9.1</v>
      </c>
      <c r="B44" s="81" t="s">
        <v>81</v>
      </c>
      <c r="C44" s="77"/>
      <c r="D44" s="64">
        <v>11</v>
      </c>
      <c r="E44" s="65" t="s">
        <v>46</v>
      </c>
      <c r="F44" s="28">
        <v>169</v>
      </c>
      <c r="G44" s="36"/>
      <c r="H44" s="36"/>
      <c r="I44" s="29" t="s">
        <v>33</v>
      </c>
      <c r="J44" s="30">
        <f>IF(I44="Less(-)",-1,1)</f>
        <v>1</v>
      </c>
      <c r="K44" s="31" t="s">
        <v>34</v>
      </c>
      <c r="L44" s="31" t="s">
        <v>4</v>
      </c>
      <c r="M44" s="79"/>
      <c r="N44" s="37"/>
      <c r="O44" s="37"/>
      <c r="P44" s="38"/>
      <c r="Q44" s="37"/>
      <c r="R44" s="37"/>
      <c r="S44" s="39"/>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8">
        <f>total_amount_ba($B$2,$D$2,D44,F44,J44,K44,M44)</f>
        <v>0</v>
      </c>
      <c r="BB44" s="68">
        <f>BA44+SUM(N44:AZ44)</f>
        <v>0</v>
      </c>
      <c r="BC44" s="67" t="str">
        <f>SpellNumber(L44,BB44)</f>
        <v>INR Zero Only</v>
      </c>
      <c r="IA44" s="34">
        <v>9.1</v>
      </c>
      <c r="IB44" s="62" t="s">
        <v>81</v>
      </c>
      <c r="IC44" s="34"/>
      <c r="ID44" s="34">
        <v>11</v>
      </c>
      <c r="IE44" s="34" t="s">
        <v>46</v>
      </c>
      <c r="IF44" s="35"/>
      <c r="IG44" s="35"/>
      <c r="IH44" s="35"/>
      <c r="II44" s="35"/>
    </row>
    <row r="45" spans="1:243" s="33" customFormat="1" ht="96" customHeight="1">
      <c r="A45" s="78">
        <v>10</v>
      </c>
      <c r="B45" s="81" t="s">
        <v>82</v>
      </c>
      <c r="C45" s="77"/>
      <c r="D45" s="64">
        <v>2</v>
      </c>
      <c r="E45" s="65" t="s">
        <v>46</v>
      </c>
      <c r="F45" s="28">
        <v>533</v>
      </c>
      <c r="G45" s="36"/>
      <c r="H45" s="36"/>
      <c r="I45" s="29" t="s">
        <v>33</v>
      </c>
      <c r="J45" s="30">
        <f>IF(I45="Less(-)",-1,1)</f>
        <v>1</v>
      </c>
      <c r="K45" s="31" t="s">
        <v>34</v>
      </c>
      <c r="L45" s="31" t="s">
        <v>4</v>
      </c>
      <c r="M45" s="79"/>
      <c r="N45" s="37"/>
      <c r="O45" s="37"/>
      <c r="P45" s="38"/>
      <c r="Q45" s="37"/>
      <c r="R45" s="37"/>
      <c r="S45" s="39"/>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68">
        <f>total_amount_ba($B$2,$D$2,D45,F45,J45,K45,M45)</f>
        <v>0</v>
      </c>
      <c r="BB45" s="68">
        <f>BA45+SUM(N45:AZ45)</f>
        <v>0</v>
      </c>
      <c r="BC45" s="67" t="str">
        <f>SpellNumber(L45,BB45)</f>
        <v>INR Zero Only</v>
      </c>
      <c r="IA45" s="34">
        <v>10</v>
      </c>
      <c r="IB45" s="62" t="s">
        <v>82</v>
      </c>
      <c r="IC45" s="34"/>
      <c r="ID45" s="34">
        <v>2</v>
      </c>
      <c r="IE45" s="34" t="s">
        <v>46</v>
      </c>
      <c r="IF45" s="35"/>
      <c r="IG45" s="35"/>
      <c r="IH45" s="35"/>
      <c r="II45" s="35"/>
    </row>
    <row r="46" spans="1:243" s="33" customFormat="1" ht="93" customHeight="1">
      <c r="A46" s="78">
        <v>11</v>
      </c>
      <c r="B46" s="81" t="s">
        <v>83</v>
      </c>
      <c r="C46" s="77"/>
      <c r="D46" s="64"/>
      <c r="E46" s="65"/>
      <c r="F46" s="28"/>
      <c r="G46" s="36"/>
      <c r="H46" s="36"/>
      <c r="I46" s="29"/>
      <c r="J46" s="30"/>
      <c r="K46" s="31"/>
      <c r="L46" s="31"/>
      <c r="M46" s="65"/>
      <c r="N46" s="37"/>
      <c r="O46" s="37"/>
      <c r="P46" s="38"/>
      <c r="Q46" s="37"/>
      <c r="R46" s="37"/>
      <c r="S46" s="39"/>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68"/>
      <c r="BB46" s="68"/>
      <c r="BC46" s="67"/>
      <c r="IA46" s="34">
        <v>11</v>
      </c>
      <c r="IB46" s="62" t="s">
        <v>83</v>
      </c>
      <c r="IC46" s="34"/>
      <c r="ID46" s="34"/>
      <c r="IE46" s="34"/>
      <c r="IF46" s="35"/>
      <c r="IG46" s="35"/>
      <c r="IH46" s="35"/>
      <c r="II46" s="35"/>
    </row>
    <row r="47" spans="1:243" s="33" customFormat="1" ht="24" customHeight="1">
      <c r="A47" s="78">
        <v>11.1</v>
      </c>
      <c r="B47" s="81" t="s">
        <v>84</v>
      </c>
      <c r="C47" s="77"/>
      <c r="D47" s="64">
        <v>2</v>
      </c>
      <c r="E47" s="65" t="s">
        <v>46</v>
      </c>
      <c r="F47" s="28">
        <v>3054</v>
      </c>
      <c r="G47" s="36"/>
      <c r="H47" s="36"/>
      <c r="I47" s="29" t="s">
        <v>33</v>
      </c>
      <c r="J47" s="30">
        <f>IF(I47="Less(-)",-1,1)</f>
        <v>1</v>
      </c>
      <c r="K47" s="31" t="s">
        <v>34</v>
      </c>
      <c r="L47" s="31" t="s">
        <v>4</v>
      </c>
      <c r="M47" s="79"/>
      <c r="N47" s="37"/>
      <c r="O47" s="37"/>
      <c r="P47" s="38"/>
      <c r="Q47" s="37"/>
      <c r="R47" s="37"/>
      <c r="S47" s="39"/>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68">
        <f>total_amount_ba($B$2,$D$2,D47,F47,J47,K47,M47)</f>
        <v>0</v>
      </c>
      <c r="BB47" s="68">
        <f>BA47+SUM(N47:AZ47)</f>
        <v>0</v>
      </c>
      <c r="BC47" s="67" t="str">
        <f>SpellNumber(L47,BB47)</f>
        <v>INR Zero Only</v>
      </c>
      <c r="IA47" s="34">
        <v>11.1</v>
      </c>
      <c r="IB47" s="62" t="s">
        <v>84</v>
      </c>
      <c r="IC47" s="34"/>
      <c r="ID47" s="34">
        <v>2</v>
      </c>
      <c r="IE47" s="34" t="s">
        <v>46</v>
      </c>
      <c r="IF47" s="35"/>
      <c r="IG47" s="35"/>
      <c r="IH47" s="35"/>
      <c r="II47" s="35"/>
    </row>
    <row r="48" spans="1:243" s="33" customFormat="1" ht="86.25" customHeight="1">
      <c r="A48" s="78">
        <v>12</v>
      </c>
      <c r="B48" s="81" t="s">
        <v>85</v>
      </c>
      <c r="C48" s="77"/>
      <c r="D48" s="64"/>
      <c r="E48" s="65"/>
      <c r="F48" s="28"/>
      <c r="G48" s="36"/>
      <c r="H48" s="36"/>
      <c r="I48" s="29"/>
      <c r="J48" s="30"/>
      <c r="K48" s="31"/>
      <c r="L48" s="31"/>
      <c r="M48" s="65"/>
      <c r="N48" s="37"/>
      <c r="O48" s="37"/>
      <c r="P48" s="38"/>
      <c r="Q48" s="37"/>
      <c r="R48" s="37"/>
      <c r="S48" s="39"/>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68"/>
      <c r="BB48" s="68"/>
      <c r="BC48" s="67"/>
      <c r="IA48" s="34">
        <v>12</v>
      </c>
      <c r="IB48" s="62" t="s">
        <v>85</v>
      </c>
      <c r="IC48" s="34"/>
      <c r="ID48" s="34"/>
      <c r="IE48" s="34"/>
      <c r="IF48" s="35"/>
      <c r="IG48" s="35"/>
      <c r="IH48" s="35"/>
      <c r="II48" s="35"/>
    </row>
    <row r="49" spans="1:243" s="33" customFormat="1" ht="24" customHeight="1">
      <c r="A49" s="78">
        <v>12.1</v>
      </c>
      <c r="B49" s="81" t="s">
        <v>84</v>
      </c>
      <c r="C49" s="77"/>
      <c r="D49" s="64">
        <v>2</v>
      </c>
      <c r="E49" s="65" t="s">
        <v>46</v>
      </c>
      <c r="F49" s="28">
        <v>2066</v>
      </c>
      <c r="G49" s="36"/>
      <c r="H49" s="36"/>
      <c r="I49" s="29" t="s">
        <v>33</v>
      </c>
      <c r="J49" s="30">
        <f>IF(I49="Less(-)",-1,1)</f>
        <v>1</v>
      </c>
      <c r="K49" s="31" t="s">
        <v>34</v>
      </c>
      <c r="L49" s="31" t="s">
        <v>4</v>
      </c>
      <c r="M49" s="79"/>
      <c r="N49" s="37"/>
      <c r="O49" s="37"/>
      <c r="P49" s="38"/>
      <c r="Q49" s="37"/>
      <c r="R49" s="37"/>
      <c r="S49" s="39"/>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68">
        <f>total_amount_ba($B$2,$D$2,D49,F49,J49,K49,M49)</f>
        <v>0</v>
      </c>
      <c r="BB49" s="68">
        <f>BA49+SUM(N49:AZ49)</f>
        <v>0</v>
      </c>
      <c r="BC49" s="67" t="str">
        <f>SpellNumber(L49,BB49)</f>
        <v>INR Zero Only</v>
      </c>
      <c r="IA49" s="34">
        <v>12.1</v>
      </c>
      <c r="IB49" s="62" t="s">
        <v>84</v>
      </c>
      <c r="IC49" s="34"/>
      <c r="ID49" s="34">
        <v>2</v>
      </c>
      <c r="IE49" s="34" t="s">
        <v>46</v>
      </c>
      <c r="IF49" s="35"/>
      <c r="IG49" s="35"/>
      <c r="IH49" s="35"/>
      <c r="II49" s="35"/>
    </row>
    <row r="50" spans="1:243" s="33" customFormat="1" ht="87" customHeight="1">
      <c r="A50" s="78">
        <v>13</v>
      </c>
      <c r="B50" s="81" t="s">
        <v>86</v>
      </c>
      <c r="C50" s="77"/>
      <c r="D50" s="64"/>
      <c r="E50" s="65"/>
      <c r="F50" s="28"/>
      <c r="G50" s="36"/>
      <c r="H50" s="36"/>
      <c r="I50" s="29"/>
      <c r="J50" s="30"/>
      <c r="K50" s="31"/>
      <c r="L50" s="31"/>
      <c r="M50" s="65"/>
      <c r="N50" s="37"/>
      <c r="O50" s="37"/>
      <c r="P50" s="38"/>
      <c r="Q50" s="37"/>
      <c r="R50" s="37"/>
      <c r="S50" s="39"/>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68"/>
      <c r="BB50" s="68"/>
      <c r="BC50" s="67"/>
      <c r="IA50" s="34">
        <v>13</v>
      </c>
      <c r="IB50" s="62" t="s">
        <v>86</v>
      </c>
      <c r="IC50" s="34"/>
      <c r="ID50" s="34"/>
      <c r="IE50" s="34"/>
      <c r="IF50" s="35"/>
      <c r="IG50" s="35"/>
      <c r="IH50" s="35"/>
      <c r="II50" s="35"/>
    </row>
    <row r="51" spans="1:243" s="33" customFormat="1" ht="24" customHeight="1">
      <c r="A51" s="78">
        <v>13.1</v>
      </c>
      <c r="B51" s="81" t="s">
        <v>87</v>
      </c>
      <c r="C51" s="77"/>
      <c r="D51" s="64">
        <v>40</v>
      </c>
      <c r="E51" s="65" t="s">
        <v>46</v>
      </c>
      <c r="F51" s="28">
        <v>272</v>
      </c>
      <c r="G51" s="36"/>
      <c r="H51" s="36"/>
      <c r="I51" s="29" t="s">
        <v>33</v>
      </c>
      <c r="J51" s="30">
        <f aca="true" t="shared" si="8" ref="J51:J59">IF(I51="Less(-)",-1,1)</f>
        <v>1</v>
      </c>
      <c r="K51" s="31" t="s">
        <v>34</v>
      </c>
      <c r="L51" s="31" t="s">
        <v>4</v>
      </c>
      <c r="M51" s="79"/>
      <c r="N51" s="37"/>
      <c r="O51" s="37"/>
      <c r="P51" s="38"/>
      <c r="Q51" s="37"/>
      <c r="R51" s="37"/>
      <c r="S51" s="39"/>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68">
        <f aca="true" t="shared" si="9" ref="BA51:BA59">total_amount_ba($B$2,$D$2,D51,F51,J51,K51,M51)</f>
        <v>0</v>
      </c>
      <c r="BB51" s="68">
        <f aca="true" t="shared" si="10" ref="BB51:BB59">BA51+SUM(N51:AZ51)</f>
        <v>0</v>
      </c>
      <c r="BC51" s="67" t="str">
        <f aca="true" t="shared" si="11" ref="BC51:BC59">SpellNumber(L51,BB51)</f>
        <v>INR Zero Only</v>
      </c>
      <c r="IA51" s="34">
        <v>13.1</v>
      </c>
      <c r="IB51" s="62" t="s">
        <v>87</v>
      </c>
      <c r="IC51" s="34"/>
      <c r="ID51" s="34">
        <v>40</v>
      </c>
      <c r="IE51" s="34" t="s">
        <v>46</v>
      </c>
      <c r="IF51" s="35"/>
      <c r="IG51" s="35"/>
      <c r="IH51" s="35"/>
      <c r="II51" s="35"/>
    </row>
    <row r="52" spans="1:243" s="33" customFormat="1" ht="42.75" customHeight="1">
      <c r="A52" s="78">
        <v>14</v>
      </c>
      <c r="B52" s="81" t="s">
        <v>88</v>
      </c>
      <c r="C52" s="77"/>
      <c r="D52" s="64">
        <v>8</v>
      </c>
      <c r="E52" s="65" t="s">
        <v>46</v>
      </c>
      <c r="F52" s="28">
        <v>123</v>
      </c>
      <c r="G52" s="36"/>
      <c r="H52" s="36"/>
      <c r="I52" s="29" t="s">
        <v>33</v>
      </c>
      <c r="J52" s="30">
        <f t="shared" si="8"/>
        <v>1</v>
      </c>
      <c r="K52" s="31" t="s">
        <v>34</v>
      </c>
      <c r="L52" s="31" t="s">
        <v>4</v>
      </c>
      <c r="M52" s="79"/>
      <c r="N52" s="37"/>
      <c r="O52" s="37"/>
      <c r="P52" s="38"/>
      <c r="Q52" s="37"/>
      <c r="R52" s="37"/>
      <c r="S52" s="39"/>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68">
        <f t="shared" si="9"/>
        <v>0</v>
      </c>
      <c r="BB52" s="68">
        <f t="shared" si="10"/>
        <v>0</v>
      </c>
      <c r="BC52" s="67" t="str">
        <f t="shared" si="11"/>
        <v>INR Zero Only</v>
      </c>
      <c r="IA52" s="34">
        <v>14</v>
      </c>
      <c r="IB52" s="62" t="s">
        <v>88</v>
      </c>
      <c r="IC52" s="34"/>
      <c r="ID52" s="34">
        <v>8</v>
      </c>
      <c r="IE52" s="34" t="s">
        <v>46</v>
      </c>
      <c r="IF52" s="35"/>
      <c r="IG52" s="35"/>
      <c r="IH52" s="35"/>
      <c r="II52" s="35"/>
    </row>
    <row r="53" spans="1:243" s="33" customFormat="1" ht="25.5" customHeight="1">
      <c r="A53" s="78">
        <v>15</v>
      </c>
      <c r="B53" s="81" t="s">
        <v>89</v>
      </c>
      <c r="C53" s="77"/>
      <c r="D53" s="64">
        <v>10</v>
      </c>
      <c r="E53" s="65" t="s">
        <v>46</v>
      </c>
      <c r="F53" s="28">
        <v>102</v>
      </c>
      <c r="G53" s="36"/>
      <c r="H53" s="36"/>
      <c r="I53" s="29" t="s">
        <v>33</v>
      </c>
      <c r="J53" s="30">
        <f t="shared" si="8"/>
        <v>1</v>
      </c>
      <c r="K53" s="31" t="s">
        <v>34</v>
      </c>
      <c r="L53" s="31" t="s">
        <v>4</v>
      </c>
      <c r="M53" s="79"/>
      <c r="N53" s="37"/>
      <c r="O53" s="37"/>
      <c r="P53" s="38"/>
      <c r="Q53" s="37"/>
      <c r="R53" s="37"/>
      <c r="S53" s="39"/>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68">
        <f t="shared" si="9"/>
        <v>0</v>
      </c>
      <c r="BB53" s="68">
        <f t="shared" si="10"/>
        <v>0</v>
      </c>
      <c r="BC53" s="67" t="str">
        <f t="shared" si="11"/>
        <v>INR Zero Only</v>
      </c>
      <c r="IA53" s="34">
        <v>15</v>
      </c>
      <c r="IB53" s="62" t="s">
        <v>89</v>
      </c>
      <c r="IC53" s="34"/>
      <c r="ID53" s="34">
        <v>10</v>
      </c>
      <c r="IE53" s="34" t="s">
        <v>46</v>
      </c>
      <c r="IF53" s="35"/>
      <c r="IG53" s="35"/>
      <c r="IH53" s="35"/>
      <c r="II53" s="35"/>
    </row>
    <row r="54" spans="1:243" s="33" customFormat="1" ht="111.75" customHeight="1">
      <c r="A54" s="78">
        <v>16</v>
      </c>
      <c r="B54" s="81" t="s">
        <v>90</v>
      </c>
      <c r="C54" s="77"/>
      <c r="D54" s="64">
        <v>10</v>
      </c>
      <c r="E54" s="65" t="s">
        <v>46</v>
      </c>
      <c r="F54" s="28">
        <v>814</v>
      </c>
      <c r="G54" s="36"/>
      <c r="H54" s="36"/>
      <c r="I54" s="29" t="s">
        <v>33</v>
      </c>
      <c r="J54" s="30">
        <f t="shared" si="8"/>
        <v>1</v>
      </c>
      <c r="K54" s="31" t="s">
        <v>34</v>
      </c>
      <c r="L54" s="31" t="s">
        <v>4</v>
      </c>
      <c r="M54" s="79"/>
      <c r="N54" s="37"/>
      <c r="O54" s="37"/>
      <c r="P54" s="38"/>
      <c r="Q54" s="37"/>
      <c r="R54" s="37"/>
      <c r="S54" s="39"/>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68">
        <f t="shared" si="9"/>
        <v>0</v>
      </c>
      <c r="BB54" s="68">
        <f t="shared" si="10"/>
        <v>0</v>
      </c>
      <c r="BC54" s="67" t="str">
        <f t="shared" si="11"/>
        <v>INR Zero Only</v>
      </c>
      <c r="IA54" s="34">
        <v>16</v>
      </c>
      <c r="IB54" s="62" t="s">
        <v>90</v>
      </c>
      <c r="IC54" s="34"/>
      <c r="ID54" s="34">
        <v>10</v>
      </c>
      <c r="IE54" s="34" t="s">
        <v>46</v>
      </c>
      <c r="IF54" s="35"/>
      <c r="IG54" s="35"/>
      <c r="IH54" s="35"/>
      <c r="II54" s="35"/>
    </row>
    <row r="55" spans="1:243" s="33" customFormat="1" ht="71.25" customHeight="1">
      <c r="A55" s="78">
        <v>17</v>
      </c>
      <c r="B55" s="81" t="s">
        <v>91</v>
      </c>
      <c r="C55" s="77"/>
      <c r="D55" s="64">
        <v>20</v>
      </c>
      <c r="E55" s="65" t="s">
        <v>46</v>
      </c>
      <c r="F55" s="28">
        <v>55</v>
      </c>
      <c r="G55" s="36"/>
      <c r="H55" s="36"/>
      <c r="I55" s="29" t="s">
        <v>33</v>
      </c>
      <c r="J55" s="30">
        <f t="shared" si="8"/>
        <v>1</v>
      </c>
      <c r="K55" s="31" t="s">
        <v>34</v>
      </c>
      <c r="L55" s="31" t="s">
        <v>4</v>
      </c>
      <c r="M55" s="79"/>
      <c r="N55" s="37"/>
      <c r="O55" s="37"/>
      <c r="P55" s="38"/>
      <c r="Q55" s="37"/>
      <c r="R55" s="37"/>
      <c r="S55" s="39"/>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68">
        <f t="shared" si="9"/>
        <v>0</v>
      </c>
      <c r="BB55" s="68">
        <f t="shared" si="10"/>
        <v>0</v>
      </c>
      <c r="BC55" s="67" t="str">
        <f t="shared" si="11"/>
        <v>INR Zero Only</v>
      </c>
      <c r="IA55" s="34">
        <v>17</v>
      </c>
      <c r="IB55" s="62" t="s">
        <v>91</v>
      </c>
      <c r="IC55" s="34"/>
      <c r="ID55" s="34">
        <v>20</v>
      </c>
      <c r="IE55" s="34" t="s">
        <v>46</v>
      </c>
      <c r="IF55" s="35"/>
      <c r="IG55" s="35"/>
      <c r="IH55" s="35"/>
      <c r="II55" s="35"/>
    </row>
    <row r="56" spans="1:243" s="33" customFormat="1" ht="94.5" customHeight="1">
      <c r="A56" s="78">
        <v>18</v>
      </c>
      <c r="B56" s="81" t="s">
        <v>92</v>
      </c>
      <c r="C56" s="77"/>
      <c r="D56" s="64">
        <v>11</v>
      </c>
      <c r="E56" s="65" t="s">
        <v>46</v>
      </c>
      <c r="F56" s="28">
        <v>435</v>
      </c>
      <c r="G56" s="36"/>
      <c r="H56" s="36"/>
      <c r="I56" s="29" t="s">
        <v>33</v>
      </c>
      <c r="J56" s="30">
        <f t="shared" si="8"/>
        <v>1</v>
      </c>
      <c r="K56" s="31" t="s">
        <v>34</v>
      </c>
      <c r="L56" s="31" t="s">
        <v>4</v>
      </c>
      <c r="M56" s="79"/>
      <c r="N56" s="37"/>
      <c r="O56" s="37"/>
      <c r="P56" s="38"/>
      <c r="Q56" s="37"/>
      <c r="R56" s="37"/>
      <c r="S56" s="39"/>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68">
        <f t="shared" si="9"/>
        <v>0</v>
      </c>
      <c r="BB56" s="68">
        <f t="shared" si="10"/>
        <v>0</v>
      </c>
      <c r="BC56" s="67" t="str">
        <f t="shared" si="11"/>
        <v>INR Zero Only</v>
      </c>
      <c r="IA56" s="34">
        <v>18</v>
      </c>
      <c r="IB56" s="62" t="s">
        <v>92</v>
      </c>
      <c r="IC56" s="34"/>
      <c r="ID56" s="34">
        <v>11</v>
      </c>
      <c r="IE56" s="34" t="s">
        <v>46</v>
      </c>
      <c r="IF56" s="35"/>
      <c r="IG56" s="35"/>
      <c r="IH56" s="35"/>
      <c r="II56" s="35"/>
    </row>
    <row r="57" spans="1:243" s="33" customFormat="1" ht="57" customHeight="1">
      <c r="A57" s="78">
        <v>19</v>
      </c>
      <c r="B57" s="81" t="s">
        <v>93</v>
      </c>
      <c r="C57" s="77"/>
      <c r="D57" s="64">
        <v>4</v>
      </c>
      <c r="E57" s="65" t="s">
        <v>46</v>
      </c>
      <c r="F57" s="28">
        <v>392</v>
      </c>
      <c r="G57" s="36"/>
      <c r="H57" s="36"/>
      <c r="I57" s="29" t="s">
        <v>33</v>
      </c>
      <c r="J57" s="30">
        <f t="shared" si="8"/>
        <v>1</v>
      </c>
      <c r="K57" s="31" t="s">
        <v>34</v>
      </c>
      <c r="L57" s="31" t="s">
        <v>4</v>
      </c>
      <c r="M57" s="79"/>
      <c r="N57" s="37"/>
      <c r="O57" s="37"/>
      <c r="P57" s="38"/>
      <c r="Q57" s="37"/>
      <c r="R57" s="37"/>
      <c r="S57" s="39"/>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68">
        <f t="shared" si="9"/>
        <v>0</v>
      </c>
      <c r="BB57" s="68">
        <f t="shared" si="10"/>
        <v>0</v>
      </c>
      <c r="BC57" s="67" t="str">
        <f t="shared" si="11"/>
        <v>INR Zero Only</v>
      </c>
      <c r="IA57" s="34">
        <v>19</v>
      </c>
      <c r="IB57" s="62" t="s">
        <v>93</v>
      </c>
      <c r="IC57" s="34"/>
      <c r="ID57" s="34">
        <v>4</v>
      </c>
      <c r="IE57" s="34" t="s">
        <v>46</v>
      </c>
      <c r="IF57" s="35"/>
      <c r="IG57" s="35"/>
      <c r="IH57" s="35"/>
      <c r="II57" s="35"/>
    </row>
    <row r="58" spans="1:243" s="33" customFormat="1" ht="69.75" customHeight="1">
      <c r="A58" s="78">
        <v>20</v>
      </c>
      <c r="B58" s="81" t="s">
        <v>94</v>
      </c>
      <c r="C58" s="77"/>
      <c r="D58" s="64">
        <v>4</v>
      </c>
      <c r="E58" s="65" t="s">
        <v>46</v>
      </c>
      <c r="F58" s="28">
        <v>226</v>
      </c>
      <c r="G58" s="36"/>
      <c r="H58" s="36"/>
      <c r="I58" s="29" t="s">
        <v>33</v>
      </c>
      <c r="J58" s="30">
        <f t="shared" si="8"/>
        <v>1</v>
      </c>
      <c r="K58" s="31" t="s">
        <v>34</v>
      </c>
      <c r="L58" s="31" t="s">
        <v>4</v>
      </c>
      <c r="M58" s="79"/>
      <c r="N58" s="37"/>
      <c r="O58" s="37"/>
      <c r="P58" s="38"/>
      <c r="Q58" s="37"/>
      <c r="R58" s="37"/>
      <c r="S58" s="39"/>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68">
        <f t="shared" si="9"/>
        <v>0</v>
      </c>
      <c r="BB58" s="68">
        <f t="shared" si="10"/>
        <v>0</v>
      </c>
      <c r="BC58" s="67" t="str">
        <f t="shared" si="11"/>
        <v>INR Zero Only</v>
      </c>
      <c r="IA58" s="34">
        <v>20</v>
      </c>
      <c r="IB58" s="62" t="s">
        <v>94</v>
      </c>
      <c r="IC58" s="34"/>
      <c r="ID58" s="34">
        <v>4</v>
      </c>
      <c r="IE58" s="34" t="s">
        <v>46</v>
      </c>
      <c r="IF58" s="35"/>
      <c r="IG58" s="35"/>
      <c r="IH58" s="35"/>
      <c r="II58" s="35"/>
    </row>
    <row r="59" spans="1:243" s="33" customFormat="1" ht="47.25" customHeight="1">
      <c r="A59" s="78">
        <v>21</v>
      </c>
      <c r="B59" s="81" t="s">
        <v>95</v>
      </c>
      <c r="C59" s="77"/>
      <c r="D59" s="64">
        <v>2</v>
      </c>
      <c r="E59" s="65" t="s">
        <v>46</v>
      </c>
      <c r="F59" s="28">
        <v>5238</v>
      </c>
      <c r="G59" s="36"/>
      <c r="H59" s="36"/>
      <c r="I59" s="29" t="s">
        <v>33</v>
      </c>
      <c r="J59" s="30">
        <f t="shared" si="8"/>
        <v>1</v>
      </c>
      <c r="K59" s="31" t="s">
        <v>34</v>
      </c>
      <c r="L59" s="31" t="s">
        <v>4</v>
      </c>
      <c r="M59" s="79"/>
      <c r="N59" s="37"/>
      <c r="O59" s="37"/>
      <c r="P59" s="38"/>
      <c r="Q59" s="37"/>
      <c r="R59" s="37"/>
      <c r="S59" s="39"/>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68">
        <f t="shared" si="9"/>
        <v>0</v>
      </c>
      <c r="BB59" s="68">
        <f t="shared" si="10"/>
        <v>0</v>
      </c>
      <c r="BC59" s="67" t="str">
        <f t="shared" si="11"/>
        <v>INR Zero Only</v>
      </c>
      <c r="IA59" s="34">
        <v>21</v>
      </c>
      <c r="IB59" s="62" t="s">
        <v>95</v>
      </c>
      <c r="IC59" s="34"/>
      <c r="ID59" s="34">
        <v>2</v>
      </c>
      <c r="IE59" s="34" t="s">
        <v>46</v>
      </c>
      <c r="IF59" s="35"/>
      <c r="IG59" s="35"/>
      <c r="IH59" s="35"/>
      <c r="II59" s="35"/>
    </row>
    <row r="60" spans="1:243" s="33" customFormat="1" ht="33" customHeight="1">
      <c r="A60" s="71" t="s">
        <v>35</v>
      </c>
      <c r="B60" s="70"/>
      <c r="C60" s="42"/>
      <c r="D60" s="74"/>
      <c r="E60" s="43"/>
      <c r="F60" s="43"/>
      <c r="G60" s="43"/>
      <c r="H60" s="44"/>
      <c r="I60" s="44"/>
      <c r="J60" s="44"/>
      <c r="K60" s="44"/>
      <c r="L60" s="45"/>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69">
        <f>SUM(BA13:BA59)</f>
        <v>0</v>
      </c>
      <c r="BB60" s="69" t="e">
        <f>SUM(#REF!)</f>
        <v>#REF!</v>
      </c>
      <c r="BC60" s="67" t="str">
        <f>SpellNumber($E$2,BA60)</f>
        <v>INR Zero Only</v>
      </c>
      <c r="IA60" s="34"/>
      <c r="IB60" s="34"/>
      <c r="IC60" s="34"/>
      <c r="ID60" s="34"/>
      <c r="IE60" s="34"/>
      <c r="IF60" s="35"/>
      <c r="IG60" s="35"/>
      <c r="IH60" s="35"/>
      <c r="II60" s="35"/>
    </row>
    <row r="61" spans="1:243" s="55" customFormat="1" ht="39" customHeight="1" hidden="1">
      <c r="A61" s="47" t="s">
        <v>36</v>
      </c>
      <c r="B61" s="48"/>
      <c r="C61" s="49"/>
      <c r="D61" s="75"/>
      <c r="E61" s="60" t="s">
        <v>37</v>
      </c>
      <c r="F61" s="61"/>
      <c r="G61" s="50"/>
      <c r="H61" s="51"/>
      <c r="I61" s="51"/>
      <c r="J61" s="51"/>
      <c r="K61" s="52"/>
      <c r="L61" s="53"/>
      <c r="M61" s="54"/>
      <c r="O61" s="33"/>
      <c r="P61" s="33"/>
      <c r="Q61" s="33"/>
      <c r="R61" s="33"/>
      <c r="S61" s="33"/>
      <c r="BA61" s="56">
        <f>IF(ISBLANK(F61),0,IF(E61="Excess (+)",ROUND(BA60+(BA60*F61),2),IF(E61="Less (-)",ROUND(BA60+(BA60*F61*(-1)),2),0)))</f>
        <v>0</v>
      </c>
      <c r="BB61" s="57">
        <f>ROUND(BA61,0)</f>
        <v>0</v>
      </c>
      <c r="BC61" s="32" t="str">
        <f>SpellNumber(L61,BB61)</f>
        <v> Zero Only</v>
      </c>
      <c r="IA61" s="58"/>
      <c r="IB61" s="58"/>
      <c r="IC61" s="58"/>
      <c r="ID61" s="58"/>
      <c r="IE61" s="58"/>
      <c r="IF61" s="59"/>
      <c r="IG61" s="59"/>
      <c r="IH61" s="59"/>
      <c r="II61" s="59"/>
    </row>
    <row r="62" spans="1:243" s="55" customFormat="1" ht="51" customHeight="1">
      <c r="A62" s="71" t="s">
        <v>38</v>
      </c>
      <c r="B62" s="41"/>
      <c r="C62" s="83" t="str">
        <f>SpellNumber($E$2,BA60)</f>
        <v>INR Zero Only</v>
      </c>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IA62" s="58"/>
      <c r="IB62" s="58"/>
      <c r="IC62" s="58"/>
      <c r="ID62" s="58"/>
      <c r="IE62" s="58"/>
      <c r="IF62" s="59"/>
      <c r="IG62" s="59"/>
      <c r="IH62" s="59"/>
      <c r="II62" s="59"/>
    </row>
  </sheetData>
  <sheetProtection password="F5B2" sheet="1"/>
  <mergeCells count="8">
    <mergeCell ref="A9:BC9"/>
    <mergeCell ref="C62:BC62"/>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61">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1">
      <formula1>0</formula1>
      <formula2>99.9</formula2>
    </dataValidation>
    <dataValidation type="list" allowBlank="1" showInputMessage="1" showErrorMessage="1" sqref="L54 L55 L56 L57 L13 L14 L15 L16 L17 L18 L19 L20 L21 L22 L23 L24 L25 L26 L27 L28 L29 L30 L31 L32 L33 L34 L35 L36 L37 L38 L39 L40 L41 L42 L43 L44 L45 L46 L47 L48 L49 L50 L51 L52 L53 L59 L58">
      <formula1>"INR"</formula1>
    </dataValidation>
    <dataValidation type="list" allowBlank="1" showErrorMessage="1" sqref="K13:K59">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59">
      <formula1>0</formula1>
      <formula2>999999999999999</formula2>
    </dataValidation>
    <dataValidation allowBlank="1" showInputMessage="1" showErrorMessage="1" promptTitle="Units" prompt="Please enter Units in text" sqref="E13:E59"/>
    <dataValidation type="decimal" allowBlank="1" showInputMessage="1" showErrorMessage="1" promptTitle="Rate Entry" prompt="Please enter the Basic Price in Rupees for this item. " errorTitle="Invaid Entry" error="Only Numeric Values are allowed. " sqref="G13:H59">
      <formula1>0</formula1>
      <formula2>999999999999999</formula2>
    </dataValidation>
    <dataValidation allowBlank="1" showInputMessage="1" showErrorMessage="1" promptTitle="Itemcode/Make" prompt="Please enter text" sqref="C13:C59">
      <formula1>0</formula1>
      <formula2>0</formula2>
    </dataValidation>
    <dataValidation type="decimal" allowBlank="1" showInputMessage="1" showErrorMessage="1" promptTitle="Quantity" prompt="Please enter the Quantity for this item. " errorTitle="Invalid Entry" error="Only Numeric Values are allowed. " sqref="F13:F59 D13:D5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9">
      <formula1>0</formula1>
      <formula2>999999999999999</formula2>
    </dataValidation>
    <dataValidation type="list" showErrorMessage="1" sqref="I13:I59">
      <formula1>"Excess(+),Less(-)"</formula1>
      <formula2>0</formula2>
    </dataValidation>
    <dataValidation allowBlank="1" showInputMessage="1" showErrorMessage="1" promptTitle="Addition / Deduction" prompt="Please Choose the correct One" sqref="J13:J59">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2024-04-01T05:51:50Z</cp:lastPrinted>
  <dcterms:created xsi:type="dcterms:W3CDTF">2009-01-30T06:42:42Z</dcterms:created>
  <dcterms:modified xsi:type="dcterms:W3CDTF">2024-04-01T07:01:00Z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gqMUqt10Vfh5xjJsWauuV9o8vHU=</vt:lpwstr>
  </property>
</Properties>
</file>