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<sst xmlns="http://schemas.openxmlformats.org/spreadsheetml/2006/main" count="191" uniqueCount="63">
  <si>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</si>
  <si>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</si>
  <si>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</si>
  <si>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</si>
  <si>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</si>
  <si>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</si>
  <si>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</si>
  <si>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</si>
  <si>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</si>
  <si>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</si>
  <si>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</si>
  <si>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</si>
  <si>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</si>
  <si>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</si>
  <si>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</si>
  <si>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</si>
  <si>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</si>
  <si>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</si>
  <si>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</si>
  <si>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</si>
  <si>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</si>
  <si>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</si>
  <si>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</si>
  <si>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</si>
  <si>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</si>
  <si>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</si>
  <si>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</si>
  <si>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</si>
  <si>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</si>
  <si>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</si>
  <si>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</si>
  <si>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</si>
  <si>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</si>
  <si>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</si>
  <si>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</si>
  <si>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</si>
  <si>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</si>
  <si>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</si>
  <si>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</si>
  <si>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</si>
  <si>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</si>
  <si>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</si>
  <si>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</si>
  <si>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</si>
  <si>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</si>
  <si>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</si>
  <si>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metre</t>
  </si>
  <si>
    <t>Each</t>
  </si>
  <si>
    <t>2 x 2.5 sq.mm + 1 x 2.5 sq.mm earth wire</t>
  </si>
  <si>
    <t>Supplying and fixing 3 pin, 5 A ceiling rose on the existing
junction box/ wooden block including connections etc. as
required.</t>
  </si>
  <si>
    <t>Supplying and drawing following sizes of FRLS PVC insulated copper conductor, single core cable in the existing surface/ recessed steel/ PVC conduit/UPVC Trunking as required.</t>
  </si>
  <si>
    <t>2 x 4 sq.mm + 1 x 4 sq.mm earth wire</t>
  </si>
  <si>
    <t>2 x 10 sq.mm + 1 x 6 sq.mm earth wire</t>
  </si>
  <si>
    <t>Wiring for circuit/submain wiring alongwith earth wire with the following sizes of FRLS PVC insulated copper conductor, single core cable in surface medium class PVC conduit as required.</t>
  </si>
  <si>
    <t xml:space="preserve">Supplying and fixing of following sizes of UPVC Cable Management  System/Mini Trunking System along with accessories on surface including supply of fixing materials, interconnecting clamps,bends,end caps, joint covers, internal and external corners, dividers, fixing screws as required </t>
  </si>
  <si>
    <t>25mm x 12mm</t>
  </si>
  <si>
    <t>Wiring for light point/ fan point with 1.5 sq.mm FRLS PVC insulated copper conductor single core cable in PVC casing capping with modular switch, modular plate, suitable PVC surface box and earthing the point with 1.5 sq.mm FRLS PVC insulated copper conductor single core cable etc. as required. GroupC</t>
  </si>
  <si>
    <t>Supplying and fixing suitable size/modules PVC box with modular plate and cover in front on surface , including providing and fixing 2Nos 3pin 5/6A modular socket outlet and 2Nos 5/6A modular switch, connections etc. as required.
Note: PVC surface box will be issued by department.</t>
  </si>
  <si>
    <t>Supply and fixing of type-2 15kA rating  Surge Protction ndevice of 1P+N configuration on existing distribution board with necessary interconnection as required</t>
  </si>
  <si>
    <t>Supply and Fixing 18A,3 pole contactor with 415V coil voltage on 8way enclosure on wall, 3pole isolator complete with interconnections, testing and commissioning etc as required.
Note: 8way enclosure, 3pole isolator will be issued from department</t>
  </si>
  <si>
    <t>Point</t>
  </si>
  <si>
    <t>Fixing of FP steel enclosure on surface, 40A 2P, RCCB and 40A 2P,MCB complete with interconnections, testing and commissioning etc as required.
Note: FP steel enclosure, RCCB, MCB and enclosure will be issued from department</t>
  </si>
  <si>
    <t>Name of Work: Minor Electrical works in various locations at IISER, 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</si>
</sst>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1"/>
  <sheetViews>
    <sheetView showGridLines="0" zoomScale="80" zoomScaleNormal="80" zoomScalePageLayoutView="0" workbookViewId="0" topLeftCell="A1">
      <selection activeCell="M16" sqref="M16"/>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62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3">
      <c r="A13" s="78">
        <v>1</v>
      </c>
      <c r="B13" s="80" t="s">
        <v>50</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50</v>
      </c>
      <c r="IC13" s="34"/>
      <c r="ID13" s="34"/>
      <c r="IE13" s="34"/>
      <c r="IF13" s="35"/>
      <c r="IG13" s="35"/>
      <c r="IH13" s="35"/>
      <c r="II13" s="35"/>
    </row>
    <row r="14" spans="1:243" s="33" customFormat="1" ht="20.25" customHeight="1">
      <c r="A14" s="78">
        <v>1.1</v>
      </c>
      <c r="B14" s="80" t="s">
        <v>48</v>
      </c>
      <c r="C14" s="77"/>
      <c r="D14" s="64">
        <v>22</v>
      </c>
      <c r="E14" s="65" t="s">
        <v>46</v>
      </c>
      <c r="F14" s="28">
        <v>292.4</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48</v>
      </c>
      <c r="IC14" s="34"/>
      <c r="ID14" s="34">
        <v>22</v>
      </c>
      <c r="IE14" s="34" t="s">
        <v>46</v>
      </c>
      <c r="IF14" s="35"/>
      <c r="IG14" s="35"/>
      <c r="IH14" s="35"/>
      <c r="II14" s="35"/>
    </row>
    <row r="15" spans="1:243" s="33" customFormat="1" ht="20.25" customHeight="1">
      <c r="A15" s="78">
        <v>1.2</v>
      </c>
      <c r="B15" s="80" t="s">
        <v>51</v>
      </c>
      <c r="C15" s="77"/>
      <c r="D15" s="64">
        <v>41</v>
      </c>
      <c r="E15" s="65" t="s">
        <v>46</v>
      </c>
      <c r="F15" s="28">
        <v>292.4</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51</v>
      </c>
      <c r="IC15" s="34"/>
      <c r="ID15" s="34">
        <v>41</v>
      </c>
      <c r="IE15" s="34" t="s">
        <v>46</v>
      </c>
      <c r="IF15" s="35"/>
      <c r="IG15" s="35"/>
      <c r="IH15" s="35"/>
      <c r="II15" s="35"/>
    </row>
    <row r="16" spans="1:243" s="33" customFormat="1" ht="20.25" customHeight="1">
      <c r="A16" s="78">
        <v>1.3</v>
      </c>
      <c r="B16" s="80" t="s">
        <v>52</v>
      </c>
      <c r="C16" s="77"/>
      <c r="D16" s="64">
        <v>20</v>
      </c>
      <c r="E16" s="65" t="s">
        <v>46</v>
      </c>
      <c r="F16" s="28">
        <v>292.4</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1.3</v>
      </c>
      <c r="IB16" s="62" t="s">
        <v>52</v>
      </c>
      <c r="IC16" s="34"/>
      <c r="ID16" s="34">
        <v>20</v>
      </c>
      <c r="IE16" s="34" t="s">
        <v>46</v>
      </c>
      <c r="IF16" s="35"/>
      <c r="IG16" s="35"/>
      <c r="IH16" s="35"/>
      <c r="II16" s="35"/>
    </row>
    <row r="17" spans="1:243" s="33" customFormat="1" ht="63">
      <c r="A17" s="78">
        <v>2</v>
      </c>
      <c r="B17" s="80" t="s">
        <v>53</v>
      </c>
      <c r="C17" s="77"/>
      <c r="D17" s="64"/>
      <c r="E17" s="65"/>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2</v>
      </c>
      <c r="IB17" s="62" t="s">
        <v>53</v>
      </c>
      <c r="IC17" s="34"/>
      <c r="ID17" s="34"/>
      <c r="IE17" s="34"/>
      <c r="IF17" s="35"/>
      <c r="IG17" s="35"/>
      <c r="IH17" s="35"/>
      <c r="II17" s="35"/>
    </row>
    <row r="18" spans="1:243" s="33" customFormat="1" ht="15.75">
      <c r="A18" s="78">
        <v>2.1</v>
      </c>
      <c r="B18" s="80" t="s">
        <v>48</v>
      </c>
      <c r="C18" s="77"/>
      <c r="D18" s="64">
        <v>15</v>
      </c>
      <c r="E18" s="65" t="s">
        <v>46</v>
      </c>
      <c r="F18" s="28">
        <v>145.7</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2.1</v>
      </c>
      <c r="IB18" s="62" t="s">
        <v>48</v>
      </c>
      <c r="IC18" s="34"/>
      <c r="ID18" s="34">
        <v>15</v>
      </c>
      <c r="IE18" s="34" t="s">
        <v>46</v>
      </c>
      <c r="IF18" s="35"/>
      <c r="IG18" s="35"/>
      <c r="IH18" s="35"/>
      <c r="II18" s="35"/>
    </row>
    <row r="19" spans="1:243" s="33" customFormat="1" ht="15.75">
      <c r="A19" s="78">
        <v>2.2</v>
      </c>
      <c r="B19" s="80" t="s">
        <v>51</v>
      </c>
      <c r="C19" s="77"/>
      <c r="D19" s="64">
        <v>50</v>
      </c>
      <c r="E19" s="65" t="s">
        <v>46</v>
      </c>
      <c r="F19" s="28">
        <v>145.7</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2.2</v>
      </c>
      <c r="IB19" s="62" t="s">
        <v>51</v>
      </c>
      <c r="IC19" s="34"/>
      <c r="ID19" s="34">
        <v>50</v>
      </c>
      <c r="IE19" s="34" t="s">
        <v>46</v>
      </c>
      <c r="IF19" s="35"/>
      <c r="IG19" s="35"/>
      <c r="IH19" s="35"/>
      <c r="II19" s="35"/>
    </row>
    <row r="20" spans="1:243" s="33" customFormat="1" ht="15.75">
      <c r="A20" s="78">
        <v>2.3</v>
      </c>
      <c r="B20" s="80" t="s">
        <v>52</v>
      </c>
      <c r="C20" s="77"/>
      <c r="D20" s="64">
        <v>16</v>
      </c>
      <c r="E20" s="65" t="s">
        <v>46</v>
      </c>
      <c r="F20" s="28">
        <v>145.7</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2.3</v>
      </c>
      <c r="IB20" s="62" t="s">
        <v>52</v>
      </c>
      <c r="IC20" s="34"/>
      <c r="ID20" s="34">
        <v>16</v>
      </c>
      <c r="IE20" s="34" t="s">
        <v>46</v>
      </c>
      <c r="IF20" s="35"/>
      <c r="IG20" s="35"/>
      <c r="IH20" s="35"/>
      <c r="II20" s="35"/>
    </row>
    <row r="21" spans="1:243" s="33" customFormat="1" ht="85.5" customHeight="1">
      <c r="A21" s="78">
        <v>3</v>
      </c>
      <c r="B21" s="80" t="s">
        <v>54</v>
      </c>
      <c r="C21" s="77"/>
      <c r="D21" s="64"/>
      <c r="E21" s="65"/>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3</v>
      </c>
      <c r="IB21" s="62" t="s">
        <v>54</v>
      </c>
      <c r="IC21" s="34"/>
      <c r="ID21" s="34"/>
      <c r="IE21" s="34"/>
      <c r="IF21" s="35"/>
      <c r="IG21" s="35"/>
      <c r="IH21" s="35"/>
      <c r="II21" s="35"/>
    </row>
    <row r="22" spans="1:243" s="33" customFormat="1" ht="15.75">
      <c r="A22" s="78">
        <v>3.1</v>
      </c>
      <c r="B22" s="80" t="s">
        <v>55</v>
      </c>
      <c r="C22" s="77"/>
      <c r="D22" s="64">
        <v>62</v>
      </c>
      <c r="E22" s="65" t="s">
        <v>46</v>
      </c>
      <c r="F22" s="28">
        <v>3476</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3.1</v>
      </c>
      <c r="IB22" s="62" t="s">
        <v>55</v>
      </c>
      <c r="IC22" s="34"/>
      <c r="ID22" s="34">
        <v>62</v>
      </c>
      <c r="IE22" s="34" t="s">
        <v>46</v>
      </c>
      <c r="IF22" s="35"/>
      <c r="IG22" s="35"/>
      <c r="IH22" s="35"/>
      <c r="II22" s="35"/>
    </row>
    <row r="23" spans="1:243" s="33" customFormat="1" ht="94.5">
      <c r="A23" s="78">
        <v>4</v>
      </c>
      <c r="B23" s="80" t="s">
        <v>56</v>
      </c>
      <c r="C23" s="77"/>
      <c r="D23" s="64">
        <v>2</v>
      </c>
      <c r="E23" s="65" t="s">
        <v>60</v>
      </c>
      <c r="F23" s="28">
        <v>2494.3</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4</v>
      </c>
      <c r="IB23" s="62" t="s">
        <v>56</v>
      </c>
      <c r="IC23" s="34"/>
      <c r="ID23" s="34">
        <v>2</v>
      </c>
      <c r="IE23" s="34" t="s">
        <v>60</v>
      </c>
      <c r="IF23" s="35"/>
      <c r="IG23" s="35"/>
      <c r="IH23" s="35"/>
      <c r="II23" s="35"/>
    </row>
    <row r="24" spans="1:243" s="33" customFormat="1" ht="94.5">
      <c r="A24" s="78">
        <v>5</v>
      </c>
      <c r="B24" s="80" t="s">
        <v>57</v>
      </c>
      <c r="C24" s="77"/>
      <c r="D24" s="64">
        <v>2</v>
      </c>
      <c r="E24" s="65" t="s">
        <v>47</v>
      </c>
      <c r="F24" s="28">
        <v>2494.3</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5</v>
      </c>
      <c r="IB24" s="62" t="s">
        <v>57</v>
      </c>
      <c r="IC24" s="34"/>
      <c r="ID24" s="34">
        <v>2</v>
      </c>
      <c r="IE24" s="34" t="s">
        <v>47</v>
      </c>
      <c r="IF24" s="35"/>
      <c r="IG24" s="35"/>
      <c r="IH24" s="35"/>
      <c r="II24" s="35"/>
    </row>
    <row r="25" spans="1:243" s="33" customFormat="1" ht="47.25">
      <c r="A25" s="78">
        <v>6</v>
      </c>
      <c r="B25" s="80" t="s">
        <v>58</v>
      </c>
      <c r="C25" s="77"/>
      <c r="D25" s="64">
        <v>1</v>
      </c>
      <c r="E25" s="65" t="s">
        <v>47</v>
      </c>
      <c r="F25" s="28">
        <v>3476</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6</v>
      </c>
      <c r="IB25" s="62" t="s">
        <v>58</v>
      </c>
      <c r="IC25" s="34"/>
      <c r="ID25" s="34">
        <v>1</v>
      </c>
      <c r="IE25" s="34" t="s">
        <v>47</v>
      </c>
      <c r="IF25" s="35"/>
      <c r="IG25" s="35"/>
      <c r="IH25" s="35"/>
      <c r="II25" s="35"/>
    </row>
    <row r="26" spans="1:243" s="33" customFormat="1" ht="84.75" customHeight="1">
      <c r="A26" s="78">
        <v>7</v>
      </c>
      <c r="B26" s="80" t="s">
        <v>61</v>
      </c>
      <c r="C26" s="77"/>
      <c r="D26" s="64">
        <v>1</v>
      </c>
      <c r="E26" s="65" t="s">
        <v>47</v>
      </c>
      <c r="F26" s="28">
        <v>2494.3</v>
      </c>
      <c r="G26" s="36"/>
      <c r="H26" s="36"/>
      <c r="I26" s="29" t="s">
        <v>33</v>
      </c>
      <c r="J26" s="30">
        <f>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7</v>
      </c>
      <c r="IB26" s="62" t="s">
        <v>61</v>
      </c>
      <c r="IC26" s="34"/>
      <c r="ID26" s="34">
        <v>1</v>
      </c>
      <c r="IE26" s="34" t="s">
        <v>47</v>
      </c>
      <c r="IF26" s="35"/>
      <c r="IG26" s="35"/>
      <c r="IH26" s="35"/>
      <c r="II26" s="35"/>
    </row>
    <row r="27" spans="1:243" s="33" customFormat="1" ht="94.5">
      <c r="A27" s="78">
        <v>8</v>
      </c>
      <c r="B27" s="80" t="s">
        <v>59</v>
      </c>
      <c r="C27" s="77"/>
      <c r="D27" s="64">
        <v>1</v>
      </c>
      <c r="E27" s="65" t="s">
        <v>47</v>
      </c>
      <c r="F27" s="28">
        <v>2494.3</v>
      </c>
      <c r="G27" s="36"/>
      <c r="H27" s="36"/>
      <c r="I27" s="29" t="s">
        <v>33</v>
      </c>
      <c r="J27" s="30">
        <f>IF(I27="Less(-)",-1,1)</f>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total_amount_ba($B$2,$D$2,D27,F27,J27,K27,M27)</f>
        <v>0</v>
      </c>
      <c r="BB27" s="68">
        <f>BA27+SUM(N27:AZ27)</f>
        <v>0</v>
      </c>
      <c r="BC27" s="67" t="str">
        <f>SpellNumber(L27,BB27)</f>
        <v>INR Zero Only</v>
      </c>
      <c r="IA27" s="34">
        <v>8</v>
      </c>
      <c r="IB27" s="62" t="s">
        <v>59</v>
      </c>
      <c r="IC27" s="34"/>
      <c r="ID27" s="34">
        <v>1</v>
      </c>
      <c r="IE27" s="34" t="s">
        <v>47</v>
      </c>
      <c r="IF27" s="35"/>
      <c r="IG27" s="35"/>
      <c r="IH27" s="35"/>
      <c r="II27" s="35"/>
    </row>
    <row r="28" spans="1:243" s="33" customFormat="1" ht="47.25">
      <c r="A28" s="78">
        <v>9</v>
      </c>
      <c r="B28" s="80" t="s">
        <v>49</v>
      </c>
      <c r="C28" s="77"/>
      <c r="D28" s="64">
        <v>2</v>
      </c>
      <c r="E28" s="65" t="s">
        <v>47</v>
      </c>
      <c r="F28" s="28">
        <v>92.5</v>
      </c>
      <c r="G28" s="36"/>
      <c r="H28" s="36"/>
      <c r="I28" s="29" t="s">
        <v>33</v>
      </c>
      <c r="J28" s="30">
        <f>IF(I28="Less(-)",-1,1)</f>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total_amount_ba($B$2,$D$2,D28,F28,J28,K28,M28)</f>
        <v>0</v>
      </c>
      <c r="BB28" s="68">
        <f>BA28+SUM(N28:AZ28)</f>
        <v>0</v>
      </c>
      <c r="BC28" s="67" t="str">
        <f>SpellNumber(L28,BB28)</f>
        <v>INR Zero Only</v>
      </c>
      <c r="IA28" s="34">
        <v>9</v>
      </c>
      <c r="IB28" s="62" t="s">
        <v>49</v>
      </c>
      <c r="IC28" s="34"/>
      <c r="ID28" s="34">
        <v>2</v>
      </c>
      <c r="IE28" s="34" t="s">
        <v>47</v>
      </c>
      <c r="IF28" s="35"/>
      <c r="IG28" s="35"/>
      <c r="IH28" s="35"/>
      <c r="II28" s="35"/>
    </row>
    <row r="29" spans="1:243" s="33" customFormat="1" ht="33" customHeight="1">
      <c r="A29" s="71" t="s">
        <v>35</v>
      </c>
      <c r="B29" s="70"/>
      <c r="C29" s="42"/>
      <c r="D29" s="74"/>
      <c r="E29" s="43"/>
      <c r="F29" s="43"/>
      <c r="G29" s="43"/>
      <c r="H29" s="44"/>
      <c r="I29" s="44"/>
      <c r="J29" s="44"/>
      <c r="K29" s="44"/>
      <c r="L29" s="45"/>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69">
        <f>SUM(BA14:BA28)</f>
        <v>0</v>
      </c>
      <c r="BB29" s="69" t="e">
        <f>SUM(#REF!)</f>
        <v>#REF!</v>
      </c>
      <c r="BC29" s="67" t="str">
        <f>SpellNumber($E$2,BA29)</f>
        <v>INR Zero Only</v>
      </c>
      <c r="IA29" s="34"/>
      <c r="IB29" s="34"/>
      <c r="IC29" s="34"/>
      <c r="ID29" s="34"/>
      <c r="IE29" s="34"/>
      <c r="IF29" s="35"/>
      <c r="IG29" s="35"/>
      <c r="IH29" s="35"/>
      <c r="II29" s="35"/>
    </row>
    <row r="30" spans="1:243" s="55" customFormat="1" ht="39" customHeight="1" hidden="1">
      <c r="A30" s="47" t="s">
        <v>36</v>
      </c>
      <c r="B30" s="48"/>
      <c r="C30" s="49"/>
      <c r="D30" s="75"/>
      <c r="E30" s="60" t="s">
        <v>37</v>
      </c>
      <c r="F30" s="61"/>
      <c r="G30" s="50"/>
      <c r="H30" s="51"/>
      <c r="I30" s="51"/>
      <c r="J30" s="51"/>
      <c r="K30" s="52"/>
      <c r="L30" s="53"/>
      <c r="M30" s="54"/>
      <c r="O30" s="33"/>
      <c r="P30" s="33"/>
      <c r="Q30" s="33"/>
      <c r="R30" s="33"/>
      <c r="S30" s="33"/>
      <c r="BA30" s="56">
        <f>IF(ISBLANK(F30),0,IF(E30="Excess (+)",ROUND(BA29+(BA29*F30),2),IF(E30="Less (-)",ROUND(BA29+(BA29*F30*(-1)),2),0)))</f>
        <v>0</v>
      </c>
      <c r="BB30" s="57">
        <f>ROUND(BA30,0)</f>
        <v>0</v>
      </c>
      <c r="BC30" s="32" t="str">
        <f>SpellNumber(L30,BB30)</f>
        <v> Zero Only</v>
      </c>
      <c r="IA30" s="58"/>
      <c r="IB30" s="58"/>
      <c r="IC30" s="58"/>
      <c r="ID30" s="58"/>
      <c r="IE30" s="58"/>
      <c r="IF30" s="59"/>
      <c r="IG30" s="59"/>
      <c r="IH30" s="59"/>
      <c r="II30" s="59"/>
    </row>
    <row r="31" spans="1:243" s="55" customFormat="1" ht="51" customHeight="1">
      <c r="A31" s="71" t="s">
        <v>38</v>
      </c>
      <c r="B31" s="41"/>
      <c r="C31" s="82" t="str">
        <f>SpellNumber($E$2,BA29)</f>
        <v>INR Zero Only</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IA31" s="58"/>
      <c r="IB31" s="58"/>
      <c r="IC31" s="58"/>
      <c r="ID31" s="58"/>
      <c r="IE31" s="58"/>
      <c r="IF31" s="59"/>
      <c r="IG31" s="59"/>
      <c r="IH31" s="59"/>
      <c r="II31" s="59"/>
    </row>
  </sheetData>
  <sheetProtection/>
  <mergeCells count="8">
    <mergeCell ref="A9:BC9"/>
    <mergeCell ref="C31:BC31"/>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InputMessage="1" showErrorMessage="1" sqref="L24 L25 L26 L13 L14 L15 L16 L17 L18 L19 L20 L21 L22 L23 L28 L27">
      <formula1>"INR"</formula1>
    </dataValidation>
    <dataValidation type="list" allowBlank="1" showErrorMessage="1" sqref="K13:K2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8">
      <formula1>0</formula1>
      <formula2>999999999999999</formula2>
    </dataValidation>
    <dataValidation allowBlank="1" showInputMessage="1" showErrorMessage="1" promptTitle="Units" prompt="Please enter Units in text" sqref="E13:E28"/>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list" showErrorMessage="1" sqref="I13:I28">
      <formula1>"Excess(+),Less(-)"</formula1>
      <formula2>0</formula2>
    </dataValidation>
    <dataValidation allowBlank="1" showInputMessage="1" showErrorMessage="1" promptTitle="Addition / Deduction" prompt="Please Choose the correct One" sqref="J13:J28">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2023-03-31T08:43:50Z</cp:lastPrinted>
  <dcterms:created xsi:type="dcterms:W3CDTF">2009-01-30T06:42:42Z</dcterms:created>
  <dcterms:modified xsi:type="dcterms:W3CDTF">2023-03-31T08:44:06Z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