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<sst xmlns="http://schemas.openxmlformats.org/spreadsheetml/2006/main" count="144" uniqueCount="59">
  <si>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</si>
  <si>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</si>
  <si>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</si>
  <si>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</si>
  <si>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</si>
  <si>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</si>
  <si>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</si>
  <si>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</si>
  <si>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</si>
  <si>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</si>
  <si>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</si>
  <si>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</si>
  <si>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</si>
  <si>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</si>
  <si>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</si>
  <si>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</si>
  <si>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</si>
  <si>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</si>
  <si>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</si>
  <si>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</si>
  <si>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</si>
  <si>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</si>
  <si>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</si>
  <si>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</si>
  <si>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</si>
  <si>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</si>
  <si>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</si>
  <si>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</si>
  <si>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</si>
  <si>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</si>
  <si>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</si>
  <si>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</si>
  <si>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</si>
  <si>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</si>
  <si>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</si>
  <si>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</si>
  <si>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</si>
  <si>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</si>
  <si>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</si>
  <si>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</si>
  <si>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</si>
  <si>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</si>
  <si>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</si>
  <si>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</si>
  <si>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</si>
  <si>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</si>
  <si>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Each</t>
  </si>
  <si>
    <t>Metre</t>
  </si>
  <si>
    <t>Laying of one number PVC insulated and PVC sheathed / XLPE power cable of 1.1 kV grade of following size in the existing RCC HUME/ METAL/DWC HDPE pipe as required.</t>
  </si>
  <si>
    <t>Name of Work: External Solar Street lighting along the road to Lecture Hall Complex and Physical Science Block at IISER, Thiruvananthapuram.</t>
  </si>
  <si>
    <t>Supply,installation, testing and commissioning of Smart Integrated hybrid Solar Street Light with built in mono crystalline panel, Lithium Ferro Phospate battery, MPPT Charge Controller and PIR Sensor with 2 Days Autonomy and Dimming Profile on existing octagonal pole as required.
Luminaire shall comply with techical specification as below:-
1. Solar panel : Minimum not less than 60W &amp; not greater than 75W +/-7W monocrystalline type
2. PIR sensor
3. IP 65
4. LED lamp life: 50000 Hrs
5. Battery : Lithium Ferro Phospate Battery or Lithium ION 
6. Charge controller: MPPT with efficiency &gt;= 90%
7. CRI: &gt; 70
8. LED lumens: Minimum 6000lumens
9. Lumen efficiency: Minimum 150 Lumen/W 
9. Colour Temperature 5700-6500K
10. Autonomy: 2 days
11. Working temperature: -10 deg C to +55 deg C
12. Height of installation: 6-7 meter
13. Hybrid switch: Inbuilt
Model: Bajaj/Philips /Havells</t>
  </si>
  <si>
    <t>3C x 6 sqmm Aluminium armoured cable (A2XFY)</t>
  </si>
  <si>
    <t>63 mm dia (OD-63 mm &amp; ID-51 mm nominal)</t>
  </si>
  <si>
    <t>Upto 35 sq. mm</t>
  </si>
  <si>
    <t>Supplying and making end termination with brass compression gland and aluminum lugs for following size of PVC insulated and PVC sheathed / XLPE aluminum conductor cable of 1.1kV grade as required.</t>
  </si>
  <si>
    <t>3core X 6 sq. mm(19mm)</t>
  </si>
  <si>
    <t>Supply and installation of 6mtr high hot dip galvanised octagonal poles with 130 mm bottom A/F &amp; 70 mm top A/F made up of 3mm thick HR steel sheet along with base plate of size 200X200X12mm thick along with fully galvanised
M20x600mm foundation bolts on reinforced cement concrete 1:3:6 (1 cement : 3 coarse sand : 6 graded stone aggregate 40 mm nominal size) or as per the drawing recommended by the pole manufacturer including excavation, refilling, finishing etc. and with 6A DP MCB , 3core x 1.5sqmm flexible PVC copper cable for interconnecting light fixture to the MCB, GI sheet for connecting cable gland, earthing etc as required.(Make: Transrail/Bajaj/Crompton/RR ISPAT)</t>
  </si>
  <si>
    <t>Supply of FRLS XLPE power cable of 1.1 kV grade of following size as required.(Make: Polycab/ Gloster/Havells/CCI)</t>
  </si>
  <si>
    <t>Supplying and laying of following size DWC HDPE pipe ISI marked along with all accessories like socket, bend, couplers etc. conforming to IS 14930, Part II complete with fitting and cutting, jointing etc. Direct in ground (75 cm below ground level) including excavation and refilling the trench but excluding sand cushioning and protective covering etc., complete as required.(ISI make)</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</si>
</sst>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4" fillId="0" borderId="22" xfId="0" applyFont="1" applyFill="1" applyBorder="1" applyAlignment="1">
      <alignment horizontal="justify" vertical="top" wrapText="1"/>
    </xf>
    <xf numFmtId="2" fontId="5" fillId="0" borderId="12" xfId="58" applyNumberFormat="1" applyFont="1" applyFill="1" applyBorder="1" applyAlignment="1">
      <alignment horizontal="center" vertical="top"/>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5"/>
  <sheetViews>
    <sheetView showGridLines="0" zoomScale="80" zoomScaleNormal="80" zoomScalePageLayoutView="0" workbookViewId="0" topLeftCell="A1">
      <selection activeCell="B11" sqref="B11"/>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5" t="s">
        <v>45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49</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353.25" customHeight="1">
      <c r="A13" s="78">
        <v>1</v>
      </c>
      <c r="B13" s="80" t="s">
        <v>50</v>
      </c>
      <c r="C13" s="77"/>
      <c r="D13" s="64">
        <v>19</v>
      </c>
      <c r="E13" s="65" t="s">
        <v>46</v>
      </c>
      <c r="F13" s="81">
        <v>48684.4</v>
      </c>
      <c r="G13" s="36"/>
      <c r="H13" s="36"/>
      <c r="I13" s="29" t="s">
        <v>33</v>
      </c>
      <c r="J13" s="30">
        <f>IF(I13="Less(-)",-1,1)</f>
        <v>1</v>
      </c>
      <c r="K13" s="31" t="s">
        <v>34</v>
      </c>
      <c r="L13" s="31" t="s">
        <v>4</v>
      </c>
      <c r="M13" s="79"/>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f>total_amount_ba($B$2,$D$2,D13,F13,J13,K13,M13)</f>
        <v>0</v>
      </c>
      <c r="BB13" s="68">
        <f>BA13+SUM(N13:AZ13)</f>
        <v>0</v>
      </c>
      <c r="BC13" s="67" t="str">
        <f>SpellNumber(L13,BB13)</f>
        <v>INR Zero Only</v>
      </c>
      <c r="IA13" s="34">
        <v>1</v>
      </c>
      <c r="IB13" s="62" t="s">
        <v>50</v>
      </c>
      <c r="IC13" s="34"/>
      <c r="ID13" s="34">
        <v>19</v>
      </c>
      <c r="IE13" s="34" t="s">
        <v>46</v>
      </c>
      <c r="IF13" s="35"/>
      <c r="IG13" s="35"/>
      <c r="IH13" s="35"/>
      <c r="II13" s="35"/>
    </row>
    <row r="14" spans="1:243" s="33" customFormat="1" ht="195.75" customHeight="1">
      <c r="A14" s="78">
        <v>2</v>
      </c>
      <c r="B14" s="80" t="s">
        <v>56</v>
      </c>
      <c r="C14" s="77"/>
      <c r="D14" s="64">
        <v>19</v>
      </c>
      <c r="E14" s="65" t="s">
        <v>46</v>
      </c>
      <c r="F14" s="81">
        <v>26382.7</v>
      </c>
      <c r="G14" s="36"/>
      <c r="H14" s="36"/>
      <c r="I14" s="29" t="s">
        <v>33</v>
      </c>
      <c r="J14" s="30">
        <f>IF(I14="Less(-)",-1,1)</f>
        <v>1</v>
      </c>
      <c r="K14" s="31" t="s">
        <v>34</v>
      </c>
      <c r="L14" s="31" t="s">
        <v>4</v>
      </c>
      <c r="M14" s="79"/>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67" t="str">
        <f>SpellNumber(L14,BB14)</f>
        <v>INR Zero Only</v>
      </c>
      <c r="IA14" s="34">
        <v>2</v>
      </c>
      <c r="IB14" s="62" t="s">
        <v>56</v>
      </c>
      <c r="IC14" s="34"/>
      <c r="ID14" s="34">
        <v>19</v>
      </c>
      <c r="IE14" s="34" t="s">
        <v>46</v>
      </c>
      <c r="IF14" s="35"/>
      <c r="IG14" s="35"/>
      <c r="IH14" s="35"/>
      <c r="II14" s="35"/>
    </row>
    <row r="15" spans="1:243" s="33" customFormat="1" ht="47.25">
      <c r="A15" s="78">
        <v>3</v>
      </c>
      <c r="B15" s="80" t="s">
        <v>57</v>
      </c>
      <c r="C15" s="77"/>
      <c r="D15" s="64"/>
      <c r="E15" s="65"/>
      <c r="F15" s="28"/>
      <c r="G15" s="36"/>
      <c r="H15" s="36"/>
      <c r="I15" s="29"/>
      <c r="J15" s="30"/>
      <c r="K15" s="31"/>
      <c r="L15" s="31"/>
      <c r="M15" s="65"/>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c r="BB15" s="68"/>
      <c r="BC15" s="67"/>
      <c r="IA15" s="34">
        <v>3</v>
      </c>
      <c r="IB15" s="62" t="s">
        <v>57</v>
      </c>
      <c r="IC15" s="34"/>
      <c r="ID15" s="34"/>
      <c r="IE15" s="34"/>
      <c r="IF15" s="35"/>
      <c r="IG15" s="35"/>
      <c r="IH15" s="35"/>
      <c r="II15" s="35"/>
    </row>
    <row r="16" spans="1:243" s="33" customFormat="1" ht="22.5" customHeight="1">
      <c r="A16" s="78">
        <v>3.1</v>
      </c>
      <c r="B16" s="80" t="s">
        <v>51</v>
      </c>
      <c r="C16" s="77"/>
      <c r="D16" s="64">
        <v>425</v>
      </c>
      <c r="E16" s="65" t="s">
        <v>47</v>
      </c>
      <c r="F16" s="28">
        <v>181.7</v>
      </c>
      <c r="G16" s="36"/>
      <c r="H16" s="36"/>
      <c r="I16" s="29" t="s">
        <v>33</v>
      </c>
      <c r="J16" s="30">
        <f>IF(I16="Less(-)",-1,1)</f>
        <v>1</v>
      </c>
      <c r="K16" s="31" t="s">
        <v>34</v>
      </c>
      <c r="L16" s="31" t="s">
        <v>4</v>
      </c>
      <c r="M16" s="79"/>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f>total_amount_ba($B$2,$D$2,D16,F16,J16,K16,M16)</f>
        <v>0</v>
      </c>
      <c r="BB16" s="68">
        <f>BA16+SUM(N16:AZ16)</f>
        <v>0</v>
      </c>
      <c r="BC16" s="67" t="str">
        <f>SpellNumber(L16,BB16)</f>
        <v>INR Zero Only</v>
      </c>
      <c r="IA16" s="34">
        <v>3.1</v>
      </c>
      <c r="IB16" s="62" t="s">
        <v>51</v>
      </c>
      <c r="IC16" s="34"/>
      <c r="ID16" s="34">
        <v>425</v>
      </c>
      <c r="IE16" s="34" t="s">
        <v>47</v>
      </c>
      <c r="IF16" s="35"/>
      <c r="IG16" s="35"/>
      <c r="IH16" s="35"/>
      <c r="II16" s="35"/>
    </row>
    <row r="17" spans="1:243" s="33" customFormat="1" ht="110.25">
      <c r="A17" s="78">
        <v>4</v>
      </c>
      <c r="B17" s="80" t="s">
        <v>58</v>
      </c>
      <c r="C17" s="77"/>
      <c r="D17" s="64"/>
      <c r="E17" s="65"/>
      <c r="F17" s="28"/>
      <c r="G17" s="36"/>
      <c r="H17" s="36"/>
      <c r="I17" s="29"/>
      <c r="J17" s="30"/>
      <c r="K17" s="31"/>
      <c r="L17" s="31"/>
      <c r="M17" s="65"/>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8"/>
      <c r="BB17" s="68"/>
      <c r="BC17" s="67"/>
      <c r="IA17" s="34">
        <v>4</v>
      </c>
      <c r="IB17" s="62" t="s">
        <v>58</v>
      </c>
      <c r="IC17" s="34"/>
      <c r="ID17" s="34"/>
      <c r="IE17" s="34"/>
      <c r="IF17" s="35"/>
      <c r="IG17" s="35"/>
      <c r="IH17" s="35"/>
      <c r="II17" s="35"/>
    </row>
    <row r="18" spans="1:243" s="33" customFormat="1" ht="22.5" customHeight="1">
      <c r="A18" s="78">
        <v>4.1</v>
      </c>
      <c r="B18" s="80" t="s">
        <v>52</v>
      </c>
      <c r="C18" s="77"/>
      <c r="D18" s="64">
        <v>360</v>
      </c>
      <c r="E18" s="65" t="s">
        <v>47</v>
      </c>
      <c r="F18" s="28">
        <v>263</v>
      </c>
      <c r="G18" s="36"/>
      <c r="H18" s="36"/>
      <c r="I18" s="29" t="s">
        <v>33</v>
      </c>
      <c r="J18" s="30">
        <f>IF(I18="Less(-)",-1,1)</f>
        <v>1</v>
      </c>
      <c r="K18" s="31" t="s">
        <v>34</v>
      </c>
      <c r="L18" s="31" t="s">
        <v>4</v>
      </c>
      <c r="M18" s="79"/>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f>total_amount_ba($B$2,$D$2,D18,F18,J18,K18,M18)</f>
        <v>0</v>
      </c>
      <c r="BB18" s="68">
        <f>BA18+SUM(N18:AZ18)</f>
        <v>0</v>
      </c>
      <c r="BC18" s="67" t="str">
        <f>SpellNumber(L18,BB18)</f>
        <v>INR Zero Only</v>
      </c>
      <c r="IA18" s="34">
        <v>4.1</v>
      </c>
      <c r="IB18" s="62" t="s">
        <v>52</v>
      </c>
      <c r="IC18" s="34"/>
      <c r="ID18" s="34">
        <v>360</v>
      </c>
      <c r="IE18" s="34" t="s">
        <v>47</v>
      </c>
      <c r="IF18" s="35"/>
      <c r="IG18" s="35"/>
      <c r="IH18" s="35"/>
      <c r="II18" s="35"/>
    </row>
    <row r="19" spans="1:243" s="33" customFormat="1" ht="63">
      <c r="A19" s="78">
        <v>5</v>
      </c>
      <c r="B19" s="80" t="s">
        <v>48</v>
      </c>
      <c r="C19" s="77"/>
      <c r="D19" s="64"/>
      <c r="E19" s="65"/>
      <c r="F19" s="28"/>
      <c r="G19" s="36"/>
      <c r="H19" s="36"/>
      <c r="I19" s="29"/>
      <c r="J19" s="30"/>
      <c r="K19" s="31"/>
      <c r="L19" s="31"/>
      <c r="M19" s="65"/>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8"/>
      <c r="BB19" s="68"/>
      <c r="BC19" s="67"/>
      <c r="IA19" s="34">
        <v>5</v>
      </c>
      <c r="IB19" s="62" t="s">
        <v>48</v>
      </c>
      <c r="IC19" s="34"/>
      <c r="ID19" s="34"/>
      <c r="IE19" s="34"/>
      <c r="IF19" s="35"/>
      <c r="IG19" s="35"/>
      <c r="IH19" s="35"/>
      <c r="II19" s="35"/>
    </row>
    <row r="20" spans="1:243" s="33" customFormat="1" ht="15.75">
      <c r="A20" s="78">
        <v>5.1</v>
      </c>
      <c r="B20" s="80" t="s">
        <v>53</v>
      </c>
      <c r="C20" s="77"/>
      <c r="D20" s="64">
        <v>425</v>
      </c>
      <c r="E20" s="65" t="s">
        <v>47</v>
      </c>
      <c r="F20" s="28">
        <v>39</v>
      </c>
      <c r="G20" s="36"/>
      <c r="H20" s="36"/>
      <c r="I20" s="29" t="s">
        <v>33</v>
      </c>
      <c r="J20" s="30">
        <f>IF(I20="Less(-)",-1,1)</f>
        <v>1</v>
      </c>
      <c r="K20" s="31" t="s">
        <v>34</v>
      </c>
      <c r="L20" s="31" t="s">
        <v>4</v>
      </c>
      <c r="M20" s="79"/>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8">
        <f>total_amount_ba($B$2,$D$2,D20,F20,J20,K20,M20)</f>
        <v>0</v>
      </c>
      <c r="BB20" s="68">
        <f>BA20+SUM(N20:AZ20)</f>
        <v>0</v>
      </c>
      <c r="BC20" s="67" t="str">
        <f>SpellNumber(L20,BB20)</f>
        <v>INR Zero Only</v>
      </c>
      <c r="IA20" s="34">
        <v>5.1</v>
      </c>
      <c r="IB20" s="62" t="s">
        <v>53</v>
      </c>
      <c r="IC20" s="34"/>
      <c r="ID20" s="34">
        <v>425</v>
      </c>
      <c r="IE20" s="34" t="s">
        <v>47</v>
      </c>
      <c r="IF20" s="35"/>
      <c r="IG20" s="35"/>
      <c r="IH20" s="35"/>
      <c r="II20" s="35"/>
    </row>
    <row r="21" spans="1:243" s="33" customFormat="1" ht="63">
      <c r="A21" s="78">
        <v>6</v>
      </c>
      <c r="B21" s="80" t="s">
        <v>54</v>
      </c>
      <c r="C21" s="77"/>
      <c r="D21" s="64"/>
      <c r="E21" s="65"/>
      <c r="F21" s="28"/>
      <c r="G21" s="36"/>
      <c r="H21" s="36"/>
      <c r="I21" s="29"/>
      <c r="J21" s="30"/>
      <c r="K21" s="31"/>
      <c r="L21" s="31"/>
      <c r="M21" s="65"/>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8"/>
      <c r="BB21" s="68"/>
      <c r="BC21" s="67"/>
      <c r="IA21" s="34">
        <v>6</v>
      </c>
      <c r="IB21" s="62" t="s">
        <v>54</v>
      </c>
      <c r="IC21" s="34"/>
      <c r="ID21" s="34"/>
      <c r="IE21" s="34"/>
      <c r="IF21" s="35"/>
      <c r="IG21" s="35"/>
      <c r="IH21" s="35"/>
      <c r="II21" s="35"/>
    </row>
    <row r="22" spans="1:243" s="33" customFormat="1" ht="15.75">
      <c r="A22" s="78">
        <v>6.1</v>
      </c>
      <c r="B22" s="80" t="s">
        <v>55</v>
      </c>
      <c r="C22" s="77"/>
      <c r="D22" s="64">
        <v>40</v>
      </c>
      <c r="E22" s="65" t="s">
        <v>46</v>
      </c>
      <c r="F22" s="28">
        <v>256</v>
      </c>
      <c r="G22" s="36"/>
      <c r="H22" s="36"/>
      <c r="I22" s="29" t="s">
        <v>33</v>
      </c>
      <c r="J22" s="30">
        <f>IF(I22="Less(-)",-1,1)</f>
        <v>1</v>
      </c>
      <c r="K22" s="31" t="s">
        <v>34</v>
      </c>
      <c r="L22" s="31" t="s">
        <v>4</v>
      </c>
      <c r="M22" s="79"/>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8">
        <f>total_amount_ba($B$2,$D$2,D22,F22,J22,K22,M22)</f>
        <v>0</v>
      </c>
      <c r="BB22" s="68">
        <f>BA22+SUM(N22:AZ22)</f>
        <v>0</v>
      </c>
      <c r="BC22" s="67" t="str">
        <f>SpellNumber(L22,BB22)</f>
        <v>INR Zero Only</v>
      </c>
      <c r="IA22" s="34">
        <v>6.1</v>
      </c>
      <c r="IB22" s="62" t="s">
        <v>55</v>
      </c>
      <c r="IC22" s="34"/>
      <c r="ID22" s="34">
        <v>40</v>
      </c>
      <c r="IE22" s="34" t="s">
        <v>46</v>
      </c>
      <c r="IF22" s="35"/>
      <c r="IG22" s="35"/>
      <c r="IH22" s="35"/>
      <c r="II22" s="35"/>
    </row>
    <row r="23" spans="1:243" s="33" customFormat="1" ht="33" customHeight="1">
      <c r="A23" s="71" t="s">
        <v>35</v>
      </c>
      <c r="B23" s="70"/>
      <c r="C23" s="42"/>
      <c r="D23" s="74"/>
      <c r="E23" s="43"/>
      <c r="F23" s="43"/>
      <c r="G23" s="43"/>
      <c r="H23" s="44"/>
      <c r="I23" s="44"/>
      <c r="J23" s="44"/>
      <c r="K23" s="44"/>
      <c r="L23" s="45"/>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69">
        <f>SUM(BA13:BA22)</f>
        <v>0</v>
      </c>
      <c r="BB23" s="69" t="e">
        <f>SUM(#REF!)</f>
        <v>#REF!</v>
      </c>
      <c r="BC23" s="67" t="str">
        <f>SpellNumber($E$2,BA23)</f>
        <v>INR Zero Only</v>
      </c>
      <c r="IA23" s="34"/>
      <c r="IB23" s="34"/>
      <c r="IC23" s="34"/>
      <c r="ID23" s="34"/>
      <c r="IE23" s="34"/>
      <c r="IF23" s="35"/>
      <c r="IG23" s="35"/>
      <c r="IH23" s="35"/>
      <c r="II23" s="35"/>
    </row>
    <row r="24" spans="1:243" s="55" customFormat="1" ht="39" customHeight="1" hidden="1">
      <c r="A24" s="47" t="s">
        <v>36</v>
      </c>
      <c r="B24" s="48"/>
      <c r="C24" s="49"/>
      <c r="D24" s="75"/>
      <c r="E24" s="60" t="s">
        <v>37</v>
      </c>
      <c r="F24" s="61"/>
      <c r="G24" s="50"/>
      <c r="H24" s="51"/>
      <c r="I24" s="51"/>
      <c r="J24" s="51"/>
      <c r="K24" s="52"/>
      <c r="L24" s="53"/>
      <c r="M24" s="54"/>
      <c r="O24" s="33"/>
      <c r="P24" s="33"/>
      <c r="Q24" s="33"/>
      <c r="R24" s="33"/>
      <c r="S24" s="33"/>
      <c r="BA24" s="56">
        <f>IF(ISBLANK(F24),0,IF(E24="Excess (+)",ROUND(BA23+(BA23*F24),2),IF(E24="Less (-)",ROUND(BA23+(BA23*F24*(-1)),2),0)))</f>
        <v>0</v>
      </c>
      <c r="BB24" s="57">
        <f>ROUND(BA24,0)</f>
        <v>0</v>
      </c>
      <c r="BC24" s="32" t="str">
        <f>SpellNumber(L24,BB24)</f>
        <v> Zero Only</v>
      </c>
      <c r="IA24" s="58"/>
      <c r="IB24" s="58"/>
      <c r="IC24" s="58"/>
      <c r="ID24" s="58"/>
      <c r="IE24" s="58"/>
      <c r="IF24" s="59"/>
      <c r="IG24" s="59"/>
      <c r="IH24" s="59"/>
      <c r="II24" s="59"/>
    </row>
    <row r="25" spans="1:243" s="55" customFormat="1" ht="51" customHeight="1">
      <c r="A25" s="71" t="s">
        <v>38</v>
      </c>
      <c r="B25" s="41"/>
      <c r="C25" s="83" t="str">
        <f>SpellNumber($E$2,BA23)</f>
        <v>INR Zero Only</v>
      </c>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IA25" s="58"/>
      <c r="IB25" s="58"/>
      <c r="IC25" s="58"/>
      <c r="ID25" s="58"/>
      <c r="IE25" s="58"/>
      <c r="IF25" s="59"/>
      <c r="IG25" s="59"/>
      <c r="IH25" s="59"/>
      <c r="II25" s="59"/>
    </row>
  </sheetData>
  <sheetProtection password="EA72" sheet="1"/>
  <mergeCells count="8">
    <mergeCell ref="A9:BC9"/>
    <mergeCell ref="C25:BC25"/>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allowBlank="1" showInputMessage="1" showErrorMessage="1" sqref="L19 L20 L13 L14 L15 L16 L17 L18 L22 L21">
      <formula1>"INR"</formula1>
    </dataValidation>
    <dataValidation type="list" allowBlank="1" showErrorMessage="1" sqref="K13:K22">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2">
      <formula1>0</formula1>
      <formula2>999999999999999</formula2>
    </dataValidation>
    <dataValidation allowBlank="1" showInputMessage="1" showErrorMessage="1" promptTitle="Units" prompt="Please enter Units in text" sqref="E13:E22"/>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Quantity" prompt="Please enter the Quantity for this item. " errorTitle="Invalid Entry" error="Only Numeric Values are allowed. " sqref="D13:D22 F13:F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list" showErrorMessage="1" sqref="I13:I22">
      <formula1>"Excess(+),Less(-)"</formula1>
      <formula2>0</formula2>
    </dataValidation>
    <dataValidation allowBlank="1" showInputMessage="1" showErrorMessage="1" promptTitle="Addition / Deduction" prompt="Please Choose the correct One" sqref="J13:J22">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ASUS</cp:lastModifiedBy>
  <cp:lastPrinted>2023-11-14T09:28:15Z</cp:lastPrinted>
  <dcterms:created xsi:type="dcterms:W3CDTF">2009-01-30T06:42:42Z</dcterms:created>
  <dcterms:modified xsi:type="dcterms:W3CDTF">2023-11-20T15:14:37Z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
    <vt:lpwstr>Normal</vt:lpwstr>
  </property>
  <property fmtid="{D5CDD505-2E9C-101B-9397-08002B2CF9AE}" pid="3" name="BoQStat">
    <vt:lpwstr>CR</vt:lpwstr>
  </property>
  <property fmtid="{D5CDD505-2E9C-101B-9397-08002B2CF9AE}" pid="4" name="BoQVersio">
    <vt:lpwstr>BoQ_Ver3.1</vt:lpwstr>
  </property>
  <property fmtid="{D5CDD505-2E9C-101B-9397-08002B2CF9AE}" pid="5" name="CSTyp">
    <vt:lpwstr>L</vt:lpwstr>
  </property>
  <property fmtid="{D5CDD505-2E9C-101B-9397-08002B2CF9AE}" pid="6" name="FormBas">
    <vt:lpwstr>No</vt:lpwstr>
  </property>
  <property fmtid="{D5CDD505-2E9C-101B-9397-08002B2CF9AE}" pid="7" name="Ran">
    <vt:i4>1</vt:i4>
  </property>
  <property fmtid="{D5CDD505-2E9C-101B-9397-08002B2CF9AE}" pid="8" name="SCT">
    <vt:lpwstr>Yes</vt:lpwstr>
  </property>
  <property fmtid="{D5CDD505-2E9C-101B-9397-08002B2CF9AE}" pid="9" name="SRTWO">
    <vt:lpwstr>Yes</vt:lpwstr>
  </property>
  <property fmtid="{D5CDD505-2E9C-101B-9397-08002B2CF9AE}" pid="10" name="SRT">
    <vt:lpwstr>Yes</vt:lpwstr>
  </property>
  <property fmtid="{D5CDD505-2E9C-101B-9397-08002B2CF9AE}" pid="11" name="ShowSumma">
    <vt:lpwstr>Yes</vt:lpwstr>
  </property>
  <property fmtid="{D5CDD505-2E9C-101B-9397-08002B2CF9AE}" pid="12" name="H">
    <vt:lpwstr>gqMUqt10Vfh5xjJsWauuV9o8vHU=</vt:lpwstr>
  </property>
</Properties>
</file>