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<sst xmlns="http://schemas.openxmlformats.org/spreadsheetml/2006/main" count="140" uniqueCount="56">
  <si>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</si>
  <si>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</si>
  <si>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</si>
  <si>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</si>
  <si>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</si>
  <si>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</si>
  <si>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</si>
  <si>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</si>
  <si>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</si>
  <si>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</si>
  <si>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</si>
  <si>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</si>
  <si>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</si>
  <si>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</si>
  <si>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</si>
  <si>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</si>
  <si>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</si>
  <si>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</si>
  <si>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</si>
  <si>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</si>
  <si>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</si>
  <si>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</si>
  <si>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</si>
  <si>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</si>
  <si>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</si>
  <si>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</si>
  <si>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</si>
  <si>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</si>
  <si>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</si>
  <si>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</si>
  <si>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</si>
  <si>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</si>
  <si>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</si>
  <si>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</si>
  <si>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</si>
  <si>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</si>
  <si>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</si>
  <si>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</si>
  <si>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</si>
  <si>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</si>
  <si>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</si>
  <si>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</si>
  <si>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</si>
  <si>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</si>
  <si>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</si>
  <si>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</si>
  <si>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</si>
  <si>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Service of the following rated MV panels for preventive maintenance work which includes cleaning, checking of all terminations, fuses,netrual links, Switches/MCB/ MCCB,Busbar, control wiring interconnections, checking of metering units, tightening of all terminations using proper torque wrench and replace any damaged MCB/MCCB/ Fuse unit, Neutral links,bus bar sleeves, eye/pin type copper lug/Al. lug for incoming and outgoing terminals stenciling, complete as required and as directed by the Engr in charge.
Note:
1. All the materials except switch gears, neutral links and fuses(faulty) will be under the contractor's scope.
2. The contractor shall inform the faulty parts to the Engineer in charge before the maintenance work.</t>
  </si>
  <si>
    <t>up to 100 A rating</t>
  </si>
  <si>
    <t>125 A to 400A rating.</t>
  </si>
  <si>
    <t>630 A to 1000A rating with single incomer</t>
  </si>
  <si>
    <t>630 A to 1000A rating with double incomer and one bus coupler</t>
  </si>
  <si>
    <t>Fixing of following devices in the existing MV panel  with necessary interconnections and wirings as required.
(Devices will be issued from department)</t>
  </si>
  <si>
    <t>Surge protection device,Multifucntion meter, Digital voltmeter, Digital ammeter</t>
  </si>
  <si>
    <t>Supply and installation of din rail mounted Earth leakage relay of leakage current range of 30mA-30A sensitivity with CBCT and shunt coil suitable for the existing MCCB in the existing street light feeder pillar complete as required 
(ELR make: L&amp;T GIC/ Schnieder/Siemens/ABB
CBCT make: L&amp;T, Kappa electricals,AE elctricals)</t>
  </si>
  <si>
    <t>Name of Work: Preventive Maintenance of Medium Voltage(MV) panels installed in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</si>
</sst>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M19" sqref="M19:M20"/>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36.25">
      <c r="A13" s="78">
        <v>1</v>
      </c>
      <c r="B13" s="80" t="s">
        <v>47</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47</v>
      </c>
      <c r="IC13" s="34"/>
      <c r="ID13" s="34"/>
      <c r="IE13" s="34"/>
      <c r="IF13" s="35"/>
      <c r="IG13" s="35"/>
      <c r="IH13" s="35"/>
      <c r="II13" s="35"/>
    </row>
    <row r="14" spans="1:243" s="33" customFormat="1" ht="20.25" customHeight="1">
      <c r="A14" s="78">
        <v>1.1</v>
      </c>
      <c r="B14" s="80" t="s">
        <v>48</v>
      </c>
      <c r="C14" s="77"/>
      <c r="D14" s="64">
        <v>42</v>
      </c>
      <c r="E14" s="65" t="s">
        <v>46</v>
      </c>
      <c r="F14" s="81">
        <v>529.6</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48</v>
      </c>
      <c r="IC14" s="34"/>
      <c r="ID14" s="34">
        <v>42</v>
      </c>
      <c r="IE14" s="34" t="s">
        <v>46</v>
      </c>
      <c r="IF14" s="35"/>
      <c r="IG14" s="35"/>
      <c r="IH14" s="35"/>
      <c r="II14" s="35"/>
    </row>
    <row r="15" spans="1:243" s="33" customFormat="1" ht="23.25" customHeight="1">
      <c r="A15" s="78">
        <v>1.2</v>
      </c>
      <c r="B15" s="80" t="s">
        <v>49</v>
      </c>
      <c r="C15" s="77"/>
      <c r="D15" s="64">
        <v>126</v>
      </c>
      <c r="E15" s="65" t="s">
        <v>46</v>
      </c>
      <c r="F15" s="81">
        <v>803.1</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49</v>
      </c>
      <c r="IC15" s="34"/>
      <c r="ID15" s="34">
        <v>126</v>
      </c>
      <c r="IE15" s="34" t="s">
        <v>46</v>
      </c>
      <c r="IF15" s="35"/>
      <c r="IG15" s="35"/>
      <c r="IH15" s="35"/>
      <c r="II15" s="35"/>
    </row>
    <row r="16" spans="1:243" s="33" customFormat="1" ht="23.25" customHeight="1">
      <c r="A16" s="78">
        <v>1.3</v>
      </c>
      <c r="B16" s="80" t="s">
        <v>50</v>
      </c>
      <c r="C16" s="77"/>
      <c r="D16" s="64">
        <v>13</v>
      </c>
      <c r="E16" s="65" t="s">
        <v>46</v>
      </c>
      <c r="F16" s="81">
        <v>1076.6</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1.3</v>
      </c>
      <c r="IB16" s="62" t="s">
        <v>50</v>
      </c>
      <c r="IC16" s="34"/>
      <c r="ID16" s="34">
        <v>13</v>
      </c>
      <c r="IE16" s="34" t="s">
        <v>46</v>
      </c>
      <c r="IF16" s="35"/>
      <c r="IG16" s="35"/>
      <c r="IH16" s="35"/>
      <c r="II16" s="35"/>
    </row>
    <row r="17" spans="1:243" s="33" customFormat="1" ht="23.25" customHeight="1">
      <c r="A17" s="78">
        <v>1.4</v>
      </c>
      <c r="B17" s="80" t="s">
        <v>51</v>
      </c>
      <c r="C17" s="77"/>
      <c r="D17" s="64">
        <v>10</v>
      </c>
      <c r="E17" s="65" t="s">
        <v>46</v>
      </c>
      <c r="F17" s="81">
        <v>1606.2</v>
      </c>
      <c r="G17" s="36"/>
      <c r="H17" s="36"/>
      <c r="I17" s="29" t="s">
        <v>33</v>
      </c>
      <c r="J17" s="30">
        <f>IF(I17="Less(-)",-1,1)</f>
        <v>1</v>
      </c>
      <c r="K17" s="31" t="s">
        <v>34</v>
      </c>
      <c r="L17" s="31" t="s">
        <v>4</v>
      </c>
      <c r="M17" s="79"/>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total_amount_ba($B$2,$D$2,D17,F17,J17,K17,M17)</f>
        <v>0</v>
      </c>
      <c r="BB17" s="68">
        <f>BA17+SUM(N17:AZ17)</f>
        <v>0</v>
      </c>
      <c r="BC17" s="67" t="str">
        <f>SpellNumber(L17,BB17)</f>
        <v>INR Zero Only</v>
      </c>
      <c r="IA17" s="34">
        <v>1.4</v>
      </c>
      <c r="IB17" s="62" t="s">
        <v>51</v>
      </c>
      <c r="IC17" s="34"/>
      <c r="ID17" s="34">
        <v>10</v>
      </c>
      <c r="IE17" s="34" t="s">
        <v>46</v>
      </c>
      <c r="IF17" s="35"/>
      <c r="IG17" s="35"/>
      <c r="IH17" s="35"/>
      <c r="II17" s="35"/>
    </row>
    <row r="18" spans="1:243" s="33" customFormat="1" ht="47.25">
      <c r="A18" s="78">
        <v>2</v>
      </c>
      <c r="B18" s="80" t="s">
        <v>52</v>
      </c>
      <c r="C18" s="77"/>
      <c r="D18" s="64"/>
      <c r="E18" s="65"/>
      <c r="F18" s="28"/>
      <c r="G18" s="36"/>
      <c r="H18" s="36"/>
      <c r="I18" s="29"/>
      <c r="J18" s="30"/>
      <c r="K18" s="31"/>
      <c r="L18" s="31"/>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c r="BB18" s="68"/>
      <c r="BC18" s="67"/>
      <c r="IA18" s="34">
        <v>2</v>
      </c>
      <c r="IB18" s="62" t="s">
        <v>52</v>
      </c>
      <c r="IC18" s="34"/>
      <c r="ID18" s="34"/>
      <c r="IE18" s="34"/>
      <c r="IF18" s="35"/>
      <c r="IG18" s="35"/>
      <c r="IH18" s="35"/>
      <c r="II18" s="35"/>
    </row>
    <row r="19" spans="1:243" s="33" customFormat="1" ht="31.5">
      <c r="A19" s="78">
        <v>2.1</v>
      </c>
      <c r="B19" s="80" t="s">
        <v>53</v>
      </c>
      <c r="C19" s="77"/>
      <c r="D19" s="64">
        <v>177</v>
      </c>
      <c r="E19" s="65" t="s">
        <v>46</v>
      </c>
      <c r="F19" s="28">
        <v>256.1</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2.1</v>
      </c>
      <c r="IB19" s="62" t="s">
        <v>53</v>
      </c>
      <c r="IC19" s="34"/>
      <c r="ID19" s="34">
        <v>177</v>
      </c>
      <c r="IE19" s="34" t="s">
        <v>46</v>
      </c>
      <c r="IF19" s="35"/>
      <c r="IG19" s="35"/>
      <c r="IH19" s="35"/>
      <c r="II19" s="35"/>
    </row>
    <row r="20" spans="1:243" s="33" customFormat="1" ht="94.5">
      <c r="A20" s="78">
        <v>3</v>
      </c>
      <c r="B20" s="80" t="s">
        <v>54</v>
      </c>
      <c r="C20" s="77"/>
      <c r="D20" s="64">
        <v>14</v>
      </c>
      <c r="E20" s="65" t="s">
        <v>46</v>
      </c>
      <c r="F20" s="28">
        <v>5802.2</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3</v>
      </c>
      <c r="IB20" s="62" t="s">
        <v>54</v>
      </c>
      <c r="IC20" s="34"/>
      <c r="ID20" s="34">
        <v>14</v>
      </c>
      <c r="IE20" s="34" t="s">
        <v>46</v>
      </c>
      <c r="IF20" s="35"/>
      <c r="IG20" s="35"/>
      <c r="IH20" s="35"/>
      <c r="II20" s="35"/>
    </row>
    <row r="21" spans="1:243" s="33" customFormat="1" ht="33" customHeight="1">
      <c r="A21" s="71" t="s">
        <v>35</v>
      </c>
      <c r="B21" s="70"/>
      <c r="C21" s="42"/>
      <c r="D21" s="74"/>
      <c r="E21" s="43"/>
      <c r="F21" s="43"/>
      <c r="G21" s="43"/>
      <c r="H21" s="44"/>
      <c r="I21" s="44"/>
      <c r="J21" s="44"/>
      <c r="K21" s="44"/>
      <c r="L21" s="45"/>
      <c r="M21" s="46">
        <v>1</v>
      </c>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69">
        <f>SUM(BA14:BA20)</f>
        <v>0</v>
      </c>
      <c r="BB21" s="69" t="e">
        <f>SUM(#REF!)</f>
        <v>#REF!</v>
      </c>
      <c r="BC21" s="67" t="str">
        <f>SpellNumber($E$2,BA21)</f>
        <v>INR Zero Only</v>
      </c>
      <c r="IA21" s="34"/>
      <c r="IB21" s="34"/>
      <c r="IC21" s="34"/>
      <c r="ID21" s="34"/>
      <c r="IE21" s="34"/>
      <c r="IF21" s="35"/>
      <c r="IG21" s="35"/>
      <c r="IH21" s="35"/>
      <c r="II21" s="35"/>
    </row>
    <row r="22" spans="1:243" s="55" customFormat="1" ht="39" customHeight="1" hidden="1">
      <c r="A22" s="47" t="s">
        <v>36</v>
      </c>
      <c r="B22" s="48"/>
      <c r="C22" s="49"/>
      <c r="D22" s="75"/>
      <c r="E22" s="60" t="s">
        <v>37</v>
      </c>
      <c r="F22" s="61"/>
      <c r="G22" s="50"/>
      <c r="H22" s="51"/>
      <c r="I22" s="51"/>
      <c r="J22" s="51"/>
      <c r="K22" s="52"/>
      <c r="L22" s="53"/>
      <c r="M22" s="54"/>
      <c r="O22" s="33"/>
      <c r="P22" s="33"/>
      <c r="Q22" s="33"/>
      <c r="R22" s="33"/>
      <c r="S22" s="33"/>
      <c r="BA22" s="56">
        <f>IF(ISBLANK(F22),0,IF(E22="Excess (+)",ROUND(BA21+(BA21*F22),2),IF(E22="Less (-)",ROUND(BA21+(BA21*F22*(-1)),2),0)))</f>
        <v>0</v>
      </c>
      <c r="BB22" s="57">
        <f>ROUND(BA22,0)</f>
        <v>0</v>
      </c>
      <c r="BC22" s="32" t="str">
        <f>SpellNumber(L22,BB22)</f>
        <v> Zero Only</v>
      </c>
      <c r="IA22" s="58"/>
      <c r="IB22" s="58"/>
      <c r="IC22" s="58"/>
      <c r="ID22" s="58"/>
      <c r="IE22" s="58"/>
      <c r="IF22" s="59"/>
      <c r="IG22" s="59"/>
      <c r="IH22" s="59"/>
      <c r="II22" s="59"/>
    </row>
    <row r="23" spans="1:243" s="55" customFormat="1" ht="51" customHeight="1">
      <c r="A23" s="71" t="s">
        <v>38</v>
      </c>
      <c r="B23" s="41"/>
      <c r="C23" s="83" t="str">
        <f>SpellNumber($E$2,BA21)</f>
        <v>INR Zero Only</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IA23" s="58"/>
      <c r="IB23" s="58"/>
      <c r="IC23" s="58"/>
      <c r="ID23" s="58"/>
      <c r="IE23" s="58"/>
      <c r="IF23" s="59"/>
      <c r="IG23" s="59"/>
      <c r="IH23" s="59"/>
      <c r="II23" s="59"/>
    </row>
  </sheetData>
  <sheetProtection password="F5B2" sheet="1"/>
  <mergeCells count="8">
    <mergeCell ref="A9:BC9"/>
    <mergeCell ref="C23:BC23"/>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13 L14 L15 L16 L17 L18 L20 L19">
      <formula1>"INR"</formula1>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2023-02-21T05:37:37Z</cp:lastPrinted>
  <dcterms:created xsi:type="dcterms:W3CDTF">2009-01-30T06:42:42Z</dcterms:created>
  <dcterms:modified xsi:type="dcterms:W3CDTF">2023-10-03T10:19:25Z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