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<sst xmlns="http://schemas.openxmlformats.org/spreadsheetml/2006/main" count="115" uniqueCount="55">
  <si>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</si>
  <si>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</si>
  <si>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</si>
  <si>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</si>
  <si>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</si>
  <si>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</si>
  <si>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</si>
  <si>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</si>
  <si>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</si>
  <si>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</si>
  <si>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</si>
  <si>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</si>
  <si>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</si>
  <si>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</si>
  <si>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</si>
  <si>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</si>
  <si>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</si>
  <si>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</si>
  <si>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</si>
  <si>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</si>
  <si>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</si>
  <si>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</si>
  <si>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</si>
  <si>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</si>
  <si>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</si>
  <si>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</si>
  <si>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</si>
  <si>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</si>
  <si>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</si>
  <si>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</si>
  <si>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</si>
  <si>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</si>
  <si>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</si>
  <si>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</si>
  <si>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</si>
  <si>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</si>
  <si>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</si>
  <si>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</si>
  <si>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</si>
  <si>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</si>
  <si>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</si>
  <si>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</si>
  <si>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</si>
  <si>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</si>
  <si>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</si>
  <si>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</si>
  <si>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Group B</t>
  </si>
  <si>
    <t>2 X 2.5 sq. mm + 1 X 2.5 sq. mm earth wire</t>
  </si>
  <si>
    <t>point</t>
  </si>
  <si>
    <t>metre</t>
  </si>
  <si>
    <t>Earthing with copper earth plate 600 mm X 600 mm X 3 mm thick including accessories, and providing masonry enclosure with cover plate having locking arrangement and watering pipe of 2.7 metre long etc. (but without charcoal/ coke and salt ) as required.
(Earth enhancing mineral shall be supplied by the department at free of cost)</t>
  </si>
  <si>
    <t>Supplying and laying 25 mm X 3 mm copper strip at 0.50 meter below ground as strip earth electrode, including connection/ terminating with nut, bolt, spring, washer etc. as required.(Jointing shall be done by overlapping and with 2 sets of brass nut bolt &amp; spring washer spaced at 50 mm)</t>
  </si>
  <si>
    <t>Providing and fixing 25 mm X 3 mm copper strip on surface or in recess for connections etc. as required.
Note
The strip shall be covered with green insulated sleeve as directed by E.I.C and Spacer saddle shall be FRP material.</t>
  </si>
  <si>
    <t>Name of Work: Providing Dedicated Earthing  in BSB 2214 Lab at IISER TVM campus, Vithura</t>
  </si>
  <si>
    <t>Set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</si>
</sst>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0" fontId="24" fillId="0" borderId="21" xfId="60" applyFont="1" applyFill="1" applyBorder="1" applyAlignment="1">
      <alignment horizontal="justify" vertical="top" wrapText="1"/>
      <protection/>
    </xf>
    <xf numFmtId="2" fontId="24" fillId="0" borderId="21" xfId="60" applyNumberFormat="1" applyFont="1" applyFill="1" applyBorder="1" applyAlignment="1">
      <alignment horizontal="center" vertical="top" wrapText="1"/>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15" sqref="B15"/>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28.140625" style="1" bestFit="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53</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10.25">
      <c r="A13" s="68">
        <v>1</v>
      </c>
      <c r="B13" s="78" t="s">
        <v>50</v>
      </c>
      <c r="C13" s="79"/>
      <c r="D13" s="64">
        <v>3</v>
      </c>
      <c r="E13" s="65" t="s">
        <v>54</v>
      </c>
      <c r="F13" s="28">
        <v>960</v>
      </c>
      <c r="G13" s="36"/>
      <c r="H13" s="36"/>
      <c r="I13" s="29" t="s">
        <v>33</v>
      </c>
      <c r="J13" s="30">
        <f>IF(I13="Less(-)",-1,1)</f>
        <v>1</v>
      </c>
      <c r="K13" s="31" t="s">
        <v>34</v>
      </c>
      <c r="L13" s="31" t="s">
        <v>4</v>
      </c>
      <c r="M13" s="80"/>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f>total_amount_ba($B$2,$D$2,D13,F13,J13,K13,M13)</f>
        <v>0</v>
      </c>
      <c r="BB13" s="69">
        <f>BA13+SUM(N13:AZ13)</f>
        <v>0</v>
      </c>
      <c r="BC13" s="67" t="str">
        <f>SpellNumber(L13,BB13)</f>
        <v>INR Zero Only</v>
      </c>
      <c r="IA13" s="34">
        <v>1.1</v>
      </c>
      <c r="IB13" s="62" t="s">
        <v>46</v>
      </c>
      <c r="IC13" s="34"/>
      <c r="ID13" s="34">
        <v>20</v>
      </c>
      <c r="IE13" s="34" t="s">
        <v>48</v>
      </c>
      <c r="IF13" s="35"/>
      <c r="IG13" s="35"/>
      <c r="IH13" s="35"/>
      <c r="II13" s="35"/>
    </row>
    <row r="14" spans="1:243" s="33" customFormat="1" ht="78.75">
      <c r="A14" s="68">
        <v>2</v>
      </c>
      <c r="B14" s="78" t="s">
        <v>51</v>
      </c>
      <c r="C14" s="79"/>
      <c r="D14" s="64">
        <v>45</v>
      </c>
      <c r="E14" s="65" t="s">
        <v>49</v>
      </c>
      <c r="F14" s="28">
        <v>622.8</v>
      </c>
      <c r="G14" s="36"/>
      <c r="H14" s="36"/>
      <c r="I14" s="29" t="s">
        <v>33</v>
      </c>
      <c r="J14" s="30">
        <f>IF(I14="Less(-)",-1,1)</f>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2.1</v>
      </c>
      <c r="IB14" s="62" t="s">
        <v>46</v>
      </c>
      <c r="IC14" s="34"/>
      <c r="ID14" s="34">
        <v>10</v>
      </c>
      <c r="IE14" s="34" t="s">
        <v>48</v>
      </c>
      <c r="IF14" s="35"/>
      <c r="IG14" s="35"/>
      <c r="IH14" s="35"/>
      <c r="II14" s="35"/>
    </row>
    <row r="15" spans="1:243" s="33" customFormat="1" ht="78.75">
      <c r="A15" s="68">
        <v>3</v>
      </c>
      <c r="B15" s="78" t="s">
        <v>52</v>
      </c>
      <c r="C15" s="79"/>
      <c r="D15" s="64">
        <v>40</v>
      </c>
      <c r="E15" s="65" t="s">
        <v>49</v>
      </c>
      <c r="F15" s="28">
        <v>204.8</v>
      </c>
      <c r="G15" s="36"/>
      <c r="H15" s="36"/>
      <c r="I15" s="29" t="s">
        <v>33</v>
      </c>
      <c r="J15" s="30">
        <f>IF(I15="Less(-)",-1,1)</f>
        <v>1</v>
      </c>
      <c r="K15" s="31" t="s">
        <v>34</v>
      </c>
      <c r="L15" s="31" t="s">
        <v>4</v>
      </c>
      <c r="M15" s="80"/>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f>total_amount_ba($B$2,$D$2,D15,F15,J15,K15,M15)</f>
        <v>0</v>
      </c>
      <c r="BB15" s="69">
        <f>BA15+SUM(N15:AZ15)</f>
        <v>0</v>
      </c>
      <c r="BC15" s="67" t="str">
        <f>SpellNumber(L15,BB15)</f>
        <v>INR Zero Only</v>
      </c>
      <c r="IA15" s="34">
        <v>3.1</v>
      </c>
      <c r="IB15" s="62" t="s">
        <v>47</v>
      </c>
      <c r="IC15" s="34"/>
      <c r="ID15" s="34">
        <v>40</v>
      </c>
      <c r="IE15" s="34" t="s">
        <v>49</v>
      </c>
      <c r="IF15" s="35"/>
      <c r="IG15" s="35"/>
      <c r="IH15" s="35"/>
      <c r="II15" s="35"/>
    </row>
    <row r="16" spans="1:243" s="33" customFormat="1" ht="33" customHeight="1">
      <c r="A16" s="72" t="s">
        <v>35</v>
      </c>
      <c r="B16" s="71"/>
      <c r="C16" s="42"/>
      <c r="D16" s="75"/>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70">
        <f>SUM(BA13:BA15)</f>
        <v>0</v>
      </c>
      <c r="BB16" s="70">
        <f>SUM(BB13:BB15)</f>
        <v>0</v>
      </c>
      <c r="BC16" s="67" t="str">
        <f>SpellNumber($E$2,BA16)</f>
        <v>INR Zero Only</v>
      </c>
      <c r="IA16" s="34"/>
      <c r="IB16" s="34"/>
      <c r="IC16" s="34"/>
      <c r="ID16" s="34"/>
      <c r="IE16" s="34"/>
      <c r="IF16" s="35"/>
      <c r="IG16" s="35"/>
      <c r="IH16" s="35"/>
      <c r="II16" s="35"/>
    </row>
    <row r="17" spans="1:243" s="55" customFormat="1" ht="39" customHeight="1" hidden="1">
      <c r="A17" s="47" t="s">
        <v>36</v>
      </c>
      <c r="B17" s="48"/>
      <c r="C17" s="49"/>
      <c r="D17" s="76"/>
      <c r="E17" s="60" t="s">
        <v>37</v>
      </c>
      <c r="F17" s="61"/>
      <c r="G17" s="50"/>
      <c r="H17" s="51"/>
      <c r="I17" s="51"/>
      <c r="J17" s="51"/>
      <c r="K17" s="52"/>
      <c r="L17" s="53"/>
      <c r="M17" s="54"/>
      <c r="O17" s="33"/>
      <c r="P17" s="33"/>
      <c r="Q17" s="33"/>
      <c r="R17" s="33"/>
      <c r="S17" s="33"/>
      <c r="BA17" s="56">
        <f>IF(ISBLANK(F17),0,IF(E17="Excess (+)",ROUND(BA16+(BA16*F17),2),IF(E17="Less (-)",ROUND(BA16+(BA16*F17*(-1)),2),0)))</f>
        <v>0</v>
      </c>
      <c r="BB17" s="57">
        <f>ROUND(BA17,0)</f>
        <v>0</v>
      </c>
      <c r="BC17" s="32" t="str">
        <f>SpellNumber(L17,BB17)</f>
        <v> Zero Only</v>
      </c>
      <c r="IA17" s="58"/>
      <c r="IB17" s="58"/>
      <c r="IC17" s="58"/>
      <c r="ID17" s="58"/>
      <c r="IE17" s="58"/>
      <c r="IF17" s="59"/>
      <c r="IG17" s="59"/>
      <c r="IH17" s="59"/>
      <c r="II17" s="59"/>
    </row>
    <row r="18" spans="1:243" s="55" customFormat="1" ht="51" customHeight="1">
      <c r="A18" s="72" t="s">
        <v>38</v>
      </c>
      <c r="B18" s="41"/>
      <c r="C18" s="82" t="str">
        <f>SpellNumber($E$2,BA16)</f>
        <v>INR Zero Only</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IA18" s="58"/>
      <c r="IB18" s="58"/>
      <c r="IC18" s="58"/>
      <c r="ID18" s="58"/>
      <c r="IE18" s="58"/>
      <c r="IF18" s="59"/>
      <c r="IG18" s="59"/>
      <c r="IH18" s="59"/>
      <c r="II18" s="59"/>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decimal" allowBlank="1" showErrorMessage="1" errorTitle="Invalid Entry" error="Only Numeric Values are allowed. " sqref="A13 A14 A15">
      <formula1>0</formula1>
      <formula2>999999999999999</formula2>
    </dataValidation>
    <dataValidation type="list" allowBlank="1" showInputMessage="1" showErrorMessage="1" sqref="L13 L14 L15">
      <formula1>"INR"</formula1>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2019-12-20T06:08:11Z</cp:lastPrinted>
  <dcterms:created xsi:type="dcterms:W3CDTF">2009-01-30T06:42:42Z</dcterms:created>
  <dcterms:modified xsi:type="dcterms:W3CDTF">2021-01-02T10:22:36Z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